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75" documentId="13_ncr:1_{F6CB121F-512D-4AA6-A0C1-0FB36C537598}" xr6:coauthVersionLast="47" xr6:coauthVersionMax="47" xr10:uidLastSave="{DD42506A-3CCE-4AF8-95CE-93D28A8CFFCE}"/>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<sst xmlns="http://schemas.openxmlformats.org/spreadsheetml/2006/main" count="178600" uniqueCount="39083">
  <si>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</si>
  <si>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</si>
  <si>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</si>
  <si>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</si>
  <si>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</si>
  <si>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</si>
  <si>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</si>
  <si>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</si>
  <si>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</si>
  <si>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</si>
  <si>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</si>
  <si>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</si>
  <si>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</si>
  <si>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</si>
  <si>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</si>
  <si>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</si>
  <si>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</si>
  <si>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</si>
  <si>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</si>
  <si>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</si>
  <si>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</si>
  <si>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</si>
  <si>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</si>
  <si>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</si>
  <si>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</si>
  <si>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</si>
  <si>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</si>
  <si>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</si>
  <si>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</si>
  <si>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</si>
  <si>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</si>
  <si>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</si>
  <si>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</si>
  <si>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</si>
  <si>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</si>
  <si>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</si>
  <si>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</si>
  <si>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</si>
  <si>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</si>
  <si>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</si>
  <si>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</si>
  <si>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</si>
  <si>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</si>
  <si>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</si>
  <si>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</si>
  <si>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</si>
  <si>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</si>
  <si>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</si>
  <si>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</si>
  <si>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</si>
  <si>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</si>
  <si>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</si>
  <si>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</si>
  <si>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</si>
  <si>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</si>
  <si>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</si>
  <si>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</si>
  <si>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</si>
  <si>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</si>
  <si>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</si>
  <si>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</si>
  <si>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</si>
  <si>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</si>
  <si>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</si>
  <si>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</si>
  <si>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</si>
  <si>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</si>
  <si>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</si>
  <si>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</si>
  <si>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</si>
  <si>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</si>
  <si>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</si>
  <si>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</si>
  <si>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</si>
  <si>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</si>
  <si>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</si>
  <si>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</si>
  <si>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</si>
  <si>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</si>
  <si>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</si>
  <si>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</si>
  <si>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</si>
  <si>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</si>
  <si>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</si>
  <si>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</si>
  <si>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</si>
  <si>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</si>
  <si>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</si>
  <si>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</si>
  <si>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</si>
  <si>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</si>
  <si>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</si>
  <si>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</si>
  <si>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</si>
  <si>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</si>
  <si>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</si>
  <si>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</si>
  <si>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</si>
  <si>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</si>
  <si>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</si>
  <si>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</si>
  <si>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</si>
  <si>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</si>
  <si>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</si>
  <si>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</si>
  <si>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</si>
  <si>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</si>
  <si>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</si>
  <si>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</si>
  <si>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</si>
  <si>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</si>
  <si>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</si>
  <si>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</si>
  <si>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</si>
  <si>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</si>
  <si>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</si>
  <si>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</si>
  <si>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</si>
  <si>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</si>
  <si>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</si>
  <si>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</si>
  <si>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</si>
  <si>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</si>
  <si>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</si>
  <si>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</si>
  <si>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</si>
  <si>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</si>
  <si>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</si>
  <si>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</si>
  <si>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</si>
  <si>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</si>
  <si>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</si>
  <si>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</si>
  <si>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</si>
  <si>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</si>
  <si>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</si>
  <si>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</si>
  <si>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</si>
  <si>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</si>
  <si>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</si>
  <si>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</si>
  <si>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</si>
  <si>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</si>
  <si>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</si>
  <si>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</si>
  <si>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</si>
  <si>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</si>
  <si>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</si>
  <si>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</si>
  <si>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</si>
  <si>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</si>
  <si>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</si>
  <si>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</si>
  <si>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</si>
  <si>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</si>
  <si>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</si>
  <si>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</si>
  <si>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</si>
  <si>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</si>
  <si>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</si>
  <si>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</si>
  <si>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</si>
  <si>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</si>
  <si>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</si>
  <si>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</si>
  <si>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</si>
  <si>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</si>
  <si>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</si>
  <si>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</si>
  <si>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</si>
  <si>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</si>
  <si>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</si>
  <si>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</si>
  <si>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</si>
  <si>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</si>
  <si>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</si>
  <si>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</si>
  <si>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</si>
  <si>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</si>
  <si>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</si>
  <si>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</si>
  <si>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</si>
  <si>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</si>
  <si>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</si>
  <si>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</si>
  <si>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</si>
  <si>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</si>
  <si>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</si>
  <si>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</si>
  <si>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</si>
  <si>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</si>
  <si>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</si>
  <si>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</si>
  <si>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</si>
  <si>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</si>
  <si>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</si>
  <si>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</si>
  <si>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</si>
  <si>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</si>
  <si>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</si>
  <si>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</si>
  <si>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</si>
  <si>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</si>
  <si>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</si>
  <si>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</si>
  <si>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</si>
  <si>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</si>
  <si>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</si>
  <si>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</si>
  <si>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</si>
  <si>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</si>
  <si>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</si>
  <si>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</si>
  <si>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</si>
  <si>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</si>
  <si>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</si>
  <si>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</si>
  <si>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</si>
  <si>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</si>
  <si>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</si>
  <si>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</si>
  <si>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</si>
  <si>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</si>
  <si>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</si>
  <si>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</si>
  <si>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</si>
  <si>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</si>
  <si>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</si>
  <si>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</si>
  <si>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</si>
  <si>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</si>
  <si>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</si>
  <si>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</si>
  <si>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</si>
  <si>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</si>
  <si>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</si>
  <si>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</si>
  <si>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</si>
  <si>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</si>
  <si>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</si>
  <si>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</si>
  <si>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</si>
  <si>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</si>
  <si>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</si>
  <si>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</si>
  <si>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</si>
  <si>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</si>
  <si>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</si>
  <si>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</si>
  <si>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</si>
  <si>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</si>
  <si>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</si>
  <si>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</si>
  <si>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</si>
  <si>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</si>
  <si>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</si>
  <si>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</si>
  <si>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</si>
  <si>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</si>
  <si>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</si>
  <si>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</si>
  <si>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</si>
  <si>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</si>
  <si>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</si>
  <si>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</si>
  <si>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</si>
  <si>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</si>
  <si>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</si>
  <si>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</si>
  <si>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</si>
  <si>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</si>
  <si>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</si>
  <si>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</si>
  <si>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</si>
  <si>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</si>
  <si>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</si>
  <si>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</si>
  <si>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</si>
  <si>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</si>
  <si>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</si>
  <si>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</si>
  <si>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</si>
  <si>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</si>
  <si>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</si>
  <si>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</si>
  <si>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</si>
  <si>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</si>
  <si>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</si>
  <si>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</si>
  <si>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</si>
  <si>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</si>
  <si>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</si>
  <si>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</si>
  <si>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</si>
  <si>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</si>
  <si>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</si>
  <si>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</si>
  <si>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</si>
  <si>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</si>
  <si>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</si>
  <si>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</si>
  <si>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</si>
  <si>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</si>
  <si>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</si>
  <si>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</si>
  <si>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</si>
  <si>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</si>
  <si>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</si>
  <si>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</si>
  <si>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</si>
  <si>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</si>
  <si>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</si>
  <si>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</si>
  <si>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</si>
  <si>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</si>
  <si>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</si>
  <si>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</si>
  <si>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</si>
  <si>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</si>
  <si>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</si>
  <si>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</si>
  <si>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</si>
  <si>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</si>
  <si>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</si>
  <si>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</si>
  <si>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</si>
  <si>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</si>
  <si>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</si>
  <si>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</si>
  <si>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</si>
  <si>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</si>
  <si>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</si>
  <si>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</si>
  <si>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</si>
  <si>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</si>
  <si>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</si>
  <si>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</si>
  <si>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</si>
  <si>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</si>
  <si>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</si>
  <si>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</si>
  <si>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</si>
  <si>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</si>
  <si>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</si>
  <si>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</si>
  <si>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</si>
  <si>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</si>
  <si>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</si>
  <si>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</si>
  <si>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</si>
  <si>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</si>
  <si>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</si>
  <si>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</si>
  <si>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</si>
  <si>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</si>
  <si>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</si>
  <si>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</si>
  <si>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</si>
  <si>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</si>
  <si>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</si>
  <si>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</si>
  <si>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</si>
  <si>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</si>
  <si>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</si>
  <si>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</si>
  <si>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</si>
  <si>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</si>
  <si>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</si>
  <si>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</si>
  <si>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</si>
  <si>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</si>
  <si>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</si>
  <si>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</si>
  <si>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</si>
  <si>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</si>
  <si>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</si>
  <si>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</si>
  <si>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</si>
  <si>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</si>
  <si>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</si>
  <si>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</si>
  <si>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</si>
  <si>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</si>
  <si>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</si>
  <si>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</si>
  <si>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</si>
  <si>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</si>
  <si>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</si>
  <si>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</si>
  <si>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</si>
  <si>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</si>
  <si>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</si>
  <si>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</si>
  <si>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</si>
  <si>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</si>
  <si>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</si>
  <si>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</si>
  <si>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</si>
  <si>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</si>
  <si>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</si>
  <si>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</si>
  <si>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</si>
  <si>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</si>
  <si>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</si>
  <si>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</si>
  <si>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</si>
  <si>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</si>
  <si>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</si>
  <si>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</si>
  <si>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</si>
  <si>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</si>
  <si>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</si>
  <si>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</si>
  <si>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</si>
  <si>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</si>
  <si>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</si>
  <si>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</si>
  <si>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</si>
  <si>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</si>
  <si>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</si>
  <si>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</si>
  <si>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</si>
  <si>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</si>
  <si>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</si>
  <si>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</si>
  <si>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</si>
  <si>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</si>
  <si>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</si>
  <si>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</si>
  <si>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</si>
  <si>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</si>
  <si>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</si>
  <si>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</si>
  <si>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</si>
  <si>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</si>
  <si>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</si>
  <si>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</si>
  <si>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</si>
  <si>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</si>
  <si>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</si>
  <si>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</si>
  <si>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</si>
  <si>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</si>
  <si>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</si>
  <si>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</si>
  <si>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</si>
  <si>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</si>
  <si>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</si>
  <si>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</si>
  <si>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</si>
  <si>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</si>
  <si>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</si>
  <si>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</si>
  <si>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</si>
  <si>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</si>
  <si>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</si>
  <si>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</si>
  <si>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</si>
  <si>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</si>
  <si>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</si>
  <si>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</si>
  <si>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</si>
  <si>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</si>
  <si>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</si>
  <si>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</si>
  <si>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</si>
  <si>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</si>
  <si>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</si>
  <si>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</si>
  <si>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</si>
  <si>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</si>
  <si>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</si>
  <si>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</si>
  <si>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</si>
  <si>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</si>
  <si>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</si>
  <si>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</si>
  <si>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</si>
  <si>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</si>
  <si>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</si>
  <si>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</si>
  <si>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</si>
  <si>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</si>
  <si>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</si>
  <si>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</si>
  <si>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</si>
  <si>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</si>
  <si>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</si>
  <si>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</si>
  <si>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</si>
  <si>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</si>
  <si>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</si>
  <si>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</si>
  <si>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</si>
  <si>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</si>
  <si>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</si>
  <si>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</si>
  <si>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</si>
  <si>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</si>
  <si>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</si>
  <si>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</si>
  <si>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</si>
  <si>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</si>
  <si>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</si>
  <si>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</si>
  <si>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</si>
  <si>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</si>
  <si>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</si>
  <si>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</si>
  <si>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</si>
  <si>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</si>
  <si>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</si>
  <si>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</si>
  <si>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</si>
  <si>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</si>
  <si>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</si>
  <si>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</si>
  <si>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</si>
  <si>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</si>
  <si>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</si>
  <si>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</si>
  <si>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</si>
  <si>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</si>
  <si>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</si>
  <si>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</si>
  <si>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</si>
  <si>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</si>
  <si>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</si>
  <si>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</si>
  <si>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</si>
  <si>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</si>
  <si>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</si>
  <si>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</si>
  <si>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</si>
  <si>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</si>
  <si>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</si>
  <si>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</si>
  <si>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</si>
  <si>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</si>
  <si>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</si>
  <si>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</si>
  <si>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</si>
  <si>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</si>
  <si>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</si>
  <si>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</si>
  <si>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</si>
  <si>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</si>
  <si>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</si>
  <si>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</si>
  <si>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</si>
  <si>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</si>
  <si>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</si>
  <si>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</si>
  <si>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</si>
  <si>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</si>
  <si>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</si>
  <si>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</si>
  <si>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</si>
  <si>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</si>
  <si>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</si>
  <si>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</si>
  <si>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</si>
  <si>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</si>
  <si>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</si>
  <si>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</si>
  <si>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</si>
  <si>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</si>
  <si>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</si>
  <si>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</si>
  <si>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</si>
  <si>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</si>
  <si>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</si>
  <si>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</si>
  <si>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</si>
  <si>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</si>
  <si>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</si>
  <si>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</si>
  <si>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</si>
  <si>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</si>
  <si>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</si>
  <si>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</si>
  <si>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</si>
  <si>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</si>
  <si>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</si>
  <si>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</si>
  <si>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</si>
  <si>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</si>
  <si>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</si>
  <si>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</si>
  <si>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</si>
  <si>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</si>
  <si>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</si>
  <si>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</si>
  <si>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</si>
  <si>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</si>
  <si>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</si>
  <si>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</si>
  <si>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</si>
  <si>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</si>
  <si>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</si>
  <si>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</si>
  <si>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</si>
  <si>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</si>
  <si>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</si>
  <si>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</si>
  <si>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</si>
  <si>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</si>
  <si>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</si>
  <si>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</si>
  <si>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</si>
  <si>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</si>
  <si>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</si>
  <si>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</si>
  <si>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</si>
  <si>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</si>
  <si>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</si>
  <si>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</si>
  <si>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</si>
  <si>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</si>
  <si>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</si>
  <si>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</si>
  <si>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</si>
  <si>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</si>
  <si>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</si>
  <si>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</si>
  <si>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</si>
  <si>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</si>
  <si>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</si>
  <si>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</si>
  <si>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</si>
  <si>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</si>
  <si>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</si>
  <si>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</si>
  <si>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</si>
  <si>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</si>
  <si>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</si>
  <si>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</si>
  <si>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</si>
  <si>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</si>
  <si>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</si>
  <si>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</si>
  <si>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</si>
  <si>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</si>
  <si>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</si>
  <si>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</si>
  <si>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</si>
  <si>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</si>
  <si>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</si>
  <si>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</si>
  <si>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</si>
  <si>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</si>
  <si>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</si>
  <si>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</si>
  <si>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</si>
  <si>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</si>
  <si>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</si>
  <si>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</si>
  <si>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</si>
  <si>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</si>
  <si>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</si>
  <si>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</si>
  <si>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</si>
  <si>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</si>
  <si>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</si>
  <si>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</si>
  <si>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</si>
  <si>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</si>
  <si>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</si>
  <si>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</si>
  <si>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</si>
  <si>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</si>
  <si>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</si>
  <si>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</si>
  <si>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</si>
  <si>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</si>
  <si>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</si>
  <si>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</si>
  <si>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</si>
  <si>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</si>
  <si>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</si>
  <si>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</si>
  <si>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</si>
  <si>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</si>
  <si>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</si>
  <si>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</si>
  <si>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</si>
  <si>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</si>
  <si>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</si>
  <si>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</si>
  <si>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</si>
  <si>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</si>
  <si>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</si>
  <si>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</si>
  <si>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</si>
  <si>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</si>
  <si>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</si>
  <si>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</si>
  <si>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</si>
  <si>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</si>
  <si>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</si>
  <si>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</si>
  <si>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</si>
  <si>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</si>
  <si>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</si>
  <si>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</si>
  <si>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</si>
  <si>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</si>
  <si>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</si>
  <si>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</si>
  <si>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</si>
  <si>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</si>
  <si>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</si>
  <si>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</si>
  <si>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</si>
  <si>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</si>
  <si>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</si>
  <si>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</si>
  <si>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</si>
  <si>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</si>
  <si>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</si>
  <si>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</si>
  <si>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</si>
  <si>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</si>
  <si>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</si>
  <si>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</si>
  <si>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</si>
  <si>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</si>
  <si>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</si>
  <si>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</si>
  <si>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</si>
  <si>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</si>
  <si>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</si>
  <si>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</si>
  <si>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</si>
  <si>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</si>
  <si>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</si>
  <si>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</si>
  <si>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</si>
  <si>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</si>
  <si>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</si>
  <si>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</si>
  <si>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</si>
  <si>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</si>
  <si>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</si>
  <si>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</si>
  <si>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</si>
  <si>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</si>
  <si>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</si>
  <si>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</si>
  <si>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</si>
  <si>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</si>
  <si>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</si>
  <si>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</si>
  <si>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</si>
  <si>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</si>
  <si>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</si>
  <si>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</si>
  <si>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</si>
  <si>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</si>
  <si>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</si>
  <si>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</si>
  <si>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</si>
  <si>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</si>
  <si>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</si>
  <si>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</si>
  <si>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</si>
  <si>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</si>
  <si>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</si>
  <si>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</si>
  <si>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</si>
  <si>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</si>
  <si>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</si>
  <si>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</si>
  <si>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</si>
  <si>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</si>
  <si>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</si>
  <si>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</si>
  <si>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</si>
  <si>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</si>
  <si>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</si>
  <si>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</si>
  <si>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</si>
  <si>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</si>
  <si>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</si>
  <si>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</si>
  <si>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</si>
  <si>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</si>
  <si>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</si>
  <si>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</si>
  <si>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</si>
  <si>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</si>
  <si>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</si>
  <si>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</si>
  <si>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</si>
  <si>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</si>
  <si>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</si>
  <si>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</si>
  <si>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</si>
  <si>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</si>
  <si>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</si>
  <si>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</si>
  <si>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</si>
  <si>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</si>
  <si>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</si>
  <si>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</si>
  <si>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</si>
  <si>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</si>
  <si>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</si>
  <si>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</si>
  <si>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</si>
  <si>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</si>
  <si>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</si>
  <si>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</si>
  <si>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</si>
  <si>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</si>
  <si>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</si>
  <si>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</si>
  <si>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</si>
  <si>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</si>
  <si>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</si>
  <si>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</si>
  <si>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</si>
  <si>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</si>
  <si>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</si>
  <si>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</si>
  <si>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</si>
  <si>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</si>
  <si>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</si>
  <si>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</si>
  <si>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</si>
  <si>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</si>
  <si>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</si>
  <si>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</si>
  <si>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</si>
  <si>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</si>
  <si>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</si>
  <si>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</si>
  <si>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</si>
  <si>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</si>
  <si>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</si>
  <si>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</si>
  <si>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</si>
  <si>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</si>
  <si>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</si>
  <si>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</si>
  <si>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</si>
  <si>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</si>
  <si>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</si>
  <si>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</si>
  <si>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</si>
  <si>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</si>
  <si>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</si>
  <si>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</si>
  <si>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</si>
  <si>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</si>
  <si>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</si>
  <si>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</si>
  <si>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</si>
  <si>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</si>
  <si>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</si>
  <si>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</si>
  <si>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</si>
  <si>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</si>
  <si>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</si>
  <si>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</si>
  <si>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</si>
  <si>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</si>
  <si>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</si>
  <si>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</si>
  <si>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</si>
  <si>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</si>
  <si>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</si>
  <si>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</si>
  <si>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</si>
  <si>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</si>
  <si>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</si>
  <si>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</si>
  <si>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</si>
  <si>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</si>
  <si>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</si>
  <si>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</si>
  <si>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</si>
  <si>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</si>
  <si>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</si>
  <si>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</si>
  <si>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</si>
  <si>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</si>
  <si>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</si>
  <si>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</si>
  <si>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</si>
  <si>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</si>
  <si>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</si>
  <si>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</si>
  <si>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</si>
  <si>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</si>
  <si>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</si>
  <si>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</si>
  <si>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</si>
  <si>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</si>
  <si>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</si>
  <si>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</si>
  <si>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</si>
  <si>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</si>
  <si>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</si>
  <si>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</si>
  <si>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</si>
  <si>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</si>
  <si>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</si>
  <si>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</si>
  <si>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</si>
  <si>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</si>
  <si>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</si>
  <si>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</si>
  <si>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</si>
  <si>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</si>
  <si>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</si>
  <si>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</si>
  <si>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</si>
  <si>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</si>
  <si>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</si>
  <si>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</si>
  <si>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</si>
  <si>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</si>
  <si>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</si>
  <si>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</si>
  <si>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</si>
  <si>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</si>
  <si>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</si>
  <si>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</si>
  <si>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</si>
  <si>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</si>
  <si>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</si>
  <si>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</si>
  <si>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</si>
  <si>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</si>
  <si>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</si>
  <si>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</si>
  <si>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</si>
  <si>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</si>
  <si>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</si>
  <si>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</si>
  <si>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</si>
  <si>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</si>
  <si>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</si>
  <si>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</si>
  <si>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</si>
  <si>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</si>
  <si>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</si>
  <si>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</si>
  <si>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</si>
  <si>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</si>
  <si>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</si>
  <si>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</si>
  <si>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</si>
  <si>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</si>
  <si>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</si>
  <si>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</si>
  <si>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</si>
  <si>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</si>
  <si>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</si>
  <si>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</si>
  <si>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</si>
  <si>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</si>
  <si>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</si>
  <si>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</si>
  <si>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</si>
  <si>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</si>
  <si>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</si>
  <si>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</si>
  <si>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</si>
  <si>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</si>
  <si>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</si>
  <si>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</si>
  <si>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</si>
  <si>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</si>
  <si>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</si>
  <si>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</si>
  <si>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</si>
  <si>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</si>
  <si>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</si>
  <si>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</si>
  <si>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</si>
  <si>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</si>
  <si>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</si>
  <si>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</si>
  <si>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</si>
  <si>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</si>
  <si>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</si>
  <si>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</si>
  <si>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</si>
  <si>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</si>
  <si>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</si>
  <si>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</si>
  <si>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</si>
  <si>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</si>
  <si>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</si>
  <si>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</si>
  <si>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</si>
  <si>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</si>
  <si>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</si>
  <si>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</si>
  <si>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</si>
  <si>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</si>
  <si>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</si>
  <si>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</si>
  <si>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</si>
  <si>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</si>
  <si>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</si>
  <si>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</si>
  <si>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</si>
  <si>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</si>
  <si>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</si>
  <si>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</si>
  <si>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</si>
  <si>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</si>
  <si>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</si>
  <si>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</si>
  <si>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</si>
  <si>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</si>
  <si>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</si>
  <si>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</si>
  <si>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</si>
  <si>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</si>
  <si>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</si>
  <si>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</si>
  <si>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</si>
  <si>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</si>
  <si>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</si>
  <si>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</si>
  <si>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</si>
  <si>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</si>
  <si>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</si>
  <si>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</si>
  <si>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</si>
  <si>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</si>
  <si>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</si>
  <si>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</si>
  <si>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</si>
  <si>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</si>
  <si>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</si>
  <si>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</si>
  <si>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</si>
  <si>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</si>
  <si>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</si>
  <si>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</si>
  <si>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</si>
  <si>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</si>
  <si>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</si>
  <si>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</si>
  <si>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</si>
  <si>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</si>
  <si>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</si>
  <si>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</si>
  <si>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</si>
  <si>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</si>
  <si>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</si>
  <si>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</si>
  <si>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</si>
  <si>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</si>
  <si>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</si>
  <si>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</si>
  <si>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</si>
  <si>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</si>
  <si>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</si>
  <si>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</si>
  <si>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</si>
  <si>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</si>
  <si>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</si>
  <si>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</si>
  <si>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</si>
  <si>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</si>
  <si>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</si>
  <si>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</si>
  <si>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</si>
  <si>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</si>
  <si>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</si>
  <si>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</si>
  <si>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</si>
  <si>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</si>
  <si>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</si>
  <si>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</si>
  <si>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</si>
  <si>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</si>
  <si>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</si>
  <si>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</si>
  <si>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</si>
  <si>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</si>
  <si>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</si>
  <si>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</si>
  <si>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</si>
  <si>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</si>
  <si>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</si>
  <si>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</si>
  <si>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</si>
  <si>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</si>
  <si>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</si>
  <si>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</si>
  <si>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</si>
  <si>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</si>
  <si>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</si>
  <si>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</si>
  <si>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</si>
  <si>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</si>
  <si>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</si>
  <si>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</si>
  <si>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</si>
  <si>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</si>
  <si>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</si>
  <si>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</si>
  <si>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</si>
  <si>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</si>
  <si>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</si>
  <si>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</si>
  <si>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</si>
  <si>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</si>
  <si>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</si>
  <si>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</si>
  <si>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</si>
  <si>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</si>
  <si>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</si>
  <si>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</si>
  <si>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</si>
  <si>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</si>
  <si>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</si>
  <si>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</si>
  <si>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</si>
  <si>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</si>
  <si>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</si>
  <si>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</si>
  <si>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</si>
  <si>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</si>
  <si>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</si>
  <si>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</si>
  <si>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</si>
  <si>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</si>
  <si>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</si>
  <si>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</si>
  <si>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</si>
  <si>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</si>
  <si>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</si>
  <si>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</si>
  <si>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</si>
  <si>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</si>
  <si>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</si>
  <si>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</si>
  <si>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</si>
  <si>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</si>
  <si>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</si>
  <si>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</si>
  <si>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</si>
  <si>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</si>
  <si>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</si>
  <si>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</si>
  <si>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</si>
  <si>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</si>
  <si>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</si>
  <si>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</si>
  <si>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</si>
  <si>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</si>
  <si>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</si>
  <si>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</si>
  <si>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</si>
  <si>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</si>
  <si>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</si>
  <si>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</si>
  <si>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</si>
  <si>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</si>
  <si>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</si>
  <si>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</si>
  <si>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</si>
  <si>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</si>
  <si>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</si>
  <si>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</si>
  <si>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</si>
  <si>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</si>
  <si>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</si>
  <si>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</si>
  <si>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</si>
  <si>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</si>
  <si>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</si>
  <si>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</si>
  <si>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</si>
  <si>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</si>
  <si>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</si>
  <si>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</si>
  <si>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</si>
  <si>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</si>
  <si>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</si>
  <si>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</si>
  <si>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</si>
  <si>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</si>
  <si>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</si>
  <si>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</si>
  <si>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</si>
  <si>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</si>
  <si>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</si>
  <si>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</si>
  <si>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</si>
  <si>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</si>
  <si>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</si>
  <si>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</si>
  <si>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</si>
  <si>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</si>
  <si>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</si>
  <si>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</si>
  <si>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</si>
  <si>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</si>
  <si>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</si>
  <si>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</si>
  <si>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</si>
  <si>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</si>
  <si>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</si>
  <si>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</si>
  <si>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</si>
  <si>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</si>
  <si>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</si>
  <si>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</si>
  <si>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</si>
  <si>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</si>
  <si>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</si>
  <si>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</si>
  <si>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</si>
  <si>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</si>
  <si>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</si>
  <si>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</si>
  <si>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</si>
  <si>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</si>
  <si>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</si>
  <si>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</si>
  <si>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</si>
  <si>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</si>
  <si>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</si>
  <si>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</si>
  <si>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</si>
  <si>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</si>
  <si>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</si>
  <si>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</si>
  <si>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</si>
  <si>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</si>
  <si>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</si>
  <si>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</si>
  <si>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</si>
  <si>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</si>
  <si>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</si>
  <si>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</si>
  <si>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</si>
  <si>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</si>
  <si>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</si>
  <si>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</si>
  <si>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</si>
  <si>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</si>
  <si>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</si>
  <si>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</si>
  <si>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</si>
  <si>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</si>
  <si>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</si>
  <si>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</si>
  <si>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</si>
  <si>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</si>
  <si>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</si>
  <si>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</si>
  <si>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</si>
  <si>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</si>
  <si>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</si>
  <si>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</si>
  <si>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</si>
  <si>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</si>
  <si>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</si>
  <si>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</si>
  <si>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</si>
  <si>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</si>
  <si>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</si>
  <si>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</si>
  <si>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</si>
  <si>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</si>
  <si>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</si>
  <si>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</si>
  <si>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</si>
  <si>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</si>
  <si>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</si>
  <si>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</si>
  <si>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</si>
  <si>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</si>
  <si>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</si>
  <si>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</si>
  <si>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</si>
  <si>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</si>
  <si>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</si>
  <si>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</si>
  <si>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</si>
  <si>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</si>
  <si>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</si>
  <si>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</si>
  <si>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</si>
  <si>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</si>
  <si>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</si>
  <si>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</si>
  <si>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</si>
  <si>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</si>
  <si>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</si>
  <si>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</si>
  <si>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</si>
  <si>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</si>
  <si>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</si>
  <si>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</si>
  <si>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</si>
  <si>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</si>
  <si>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</si>
  <si>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</si>
  <si>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</si>
  <si>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</si>
  <si>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</si>
  <si>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</si>
  <si>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</si>
  <si>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</si>
  <si>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</si>
  <si>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</si>
  <si>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</si>
  <si>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</si>
  <si>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</si>
  <si>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</si>
  <si>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</si>
  <si>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</si>
  <si>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</si>
  <si>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</si>
  <si>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</si>
  <si>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</si>
  <si>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</si>
  <si>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</si>
  <si>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</si>
  <si>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</si>
  <si>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</si>
  <si>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</si>
  <si>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</si>
  <si>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</si>
  <si>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</si>
  <si>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</si>
  <si>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</si>
  <si>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</si>
  <si>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</si>
  <si>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</si>
  <si>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</si>
  <si>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</si>
  <si>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</si>
  <si>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</si>
  <si>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</si>
  <si>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</si>
  <si>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</si>
  <si>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</si>
  <si>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</si>
  <si>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</si>
  <si>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</si>
  <si>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</si>
  <si>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</si>
  <si>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</si>
  <si>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</si>
  <si>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</si>
  <si>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</si>
  <si>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</si>
  <si>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</si>
  <si>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</si>
  <si>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</si>
  <si>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</si>
  <si>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</si>
  <si>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</si>
  <si>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</si>
  <si>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</si>
  <si>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</si>
  <si>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</si>
  <si>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</si>
  <si>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</si>
  <si>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</si>
  <si>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</si>
  <si>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</si>
  <si>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</si>
  <si>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</si>
  <si>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</si>
  <si>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</si>
  <si>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</si>
  <si>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</si>
  <si>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</si>
  <si>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</si>
  <si>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</si>
  <si>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</si>
  <si>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</si>
  <si>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</si>
  <si>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</si>
  <si>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</si>
  <si>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</si>
  <si>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</si>
  <si>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</si>
  <si>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</si>
  <si>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</si>
  <si>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</si>
  <si>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</si>
  <si>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</si>
  <si>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</si>
  <si>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</si>
  <si>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</si>
  <si>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</si>
  <si>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</si>
  <si>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</si>
  <si>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</si>
  <si>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</si>
  <si>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</si>
  <si>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</si>
  <si>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</si>
  <si>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</si>
  <si>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</si>
  <si>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</si>
  <si>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</si>
  <si>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</si>
  <si>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</si>
  <si>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</si>
  <si>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</si>
  <si>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</si>
  <si>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</si>
  <si>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</si>
  <si>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</si>
  <si>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</si>
  <si>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</si>
  <si>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</si>
  <si>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</si>
  <si>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</si>
  <si>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</si>
  <si>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</si>
  <si>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</si>
  <si>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</si>
  <si>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</si>
  <si>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</si>
  <si>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</si>
  <si>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</si>
  <si>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</si>
  <si>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</si>
  <si>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</si>
  <si>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</si>
  <si>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</si>
  <si>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</si>
  <si>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</si>
  <si>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</si>
  <si>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</si>
  <si>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</si>
  <si>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</si>
  <si>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</si>
  <si>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</si>
  <si>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</si>
  <si>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</si>
  <si>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</si>
  <si>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</si>
  <si>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</si>
  <si>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</si>
  <si>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</si>
  <si>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</si>
  <si>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</si>
  <si>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</si>
  <si>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</si>
  <si>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</si>
  <si>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</si>
  <si>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</si>
  <si>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</si>
  <si>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</si>
  <si>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</si>
  <si>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</si>
  <si>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</si>
  <si>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</si>
  <si>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</si>
  <si>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</si>
  <si>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</si>
  <si>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</si>
  <si>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</si>
  <si>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</si>
  <si>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</si>
  <si>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</si>
  <si>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</si>
  <si>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</si>
  <si>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</si>
  <si>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</si>
  <si>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</si>
  <si>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</si>
  <si>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</si>
  <si>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</si>
  <si>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</si>
  <si>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</si>
  <si>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</si>
  <si>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</si>
  <si>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</si>
  <si>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</si>
  <si>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</si>
  <si>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</si>
  <si>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</si>
  <si>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</si>
  <si>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</si>
  <si>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</si>
  <si>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</si>
  <si>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</si>
  <si>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</si>
  <si>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</si>
  <si>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</si>
  <si>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</si>
  <si>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</si>
  <si>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</si>
  <si>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</si>
  <si>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</si>
  <si>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</si>
  <si>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</si>
  <si>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</si>
  <si>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</si>
  <si>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</si>
  <si>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</si>
  <si>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</si>
  <si>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</si>
  <si>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</si>
  <si>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</si>
  <si>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</si>
  <si>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</si>
  <si>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</si>
  <si>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</si>
  <si>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</si>
  <si>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</si>
  <si>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</si>
  <si>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</si>
  <si>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</si>
  <si>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</si>
  <si>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</si>
  <si>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</si>
  <si>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</si>
  <si>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</si>
  <si>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</si>
  <si>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</si>
  <si>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</si>
  <si>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</si>
  <si>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</si>
  <si>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</si>
  <si>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</si>
  <si>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</si>
  <si>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</si>
  <si>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</si>
  <si>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</si>
  <si>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</si>
  <si>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</si>
  <si>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</si>
  <si>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</si>
  <si>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</si>
  <si>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</si>
  <si>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</si>
  <si>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</si>
  <si>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</si>
  <si>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</si>
  <si>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</si>
  <si>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</si>
  <si>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</si>
  <si>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</si>
  <si>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</si>
  <si>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</si>
  <si>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</si>
  <si>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</si>
  <si>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</si>
  <si>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</si>
  <si>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</si>
  <si>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</si>
  <si>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</si>
  <si>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</si>
  <si>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</si>
  <si>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</si>
  <si>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</si>
  <si>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</si>
  <si>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</si>
  <si>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</si>
  <si>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</si>
  <si>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</si>
  <si>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</si>
  <si>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</si>
  <si>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</si>
  <si>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</si>
  <si>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</si>
  <si>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</si>
  <si>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</si>
  <si>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</si>
  <si>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</si>
  <si>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</si>
  <si>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</si>
  <si>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</si>
  <si>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</si>
  <si>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</si>
  <si>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</si>
  <si>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</si>
  <si>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</si>
  <si>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</si>
  <si>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</si>
  <si>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</si>
  <si>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</si>
  <si>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</si>
  <si>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</si>
  <si>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</si>
  <si>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</si>
  <si>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</si>
  <si>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</si>
  <si>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</si>
  <si>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</si>
  <si>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</si>
  <si>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</si>
  <si>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</si>
  <si>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</si>
  <si>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</si>
  <si>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</si>
  <si>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</si>
  <si>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</si>
  <si>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</si>
  <si>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</si>
  <si>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</si>
  <si>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</si>
  <si>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</si>
  <si>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</si>
  <si>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</si>
  <si>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</si>
  <si>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</si>
  <si>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</si>
  <si>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</si>
  <si>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</si>
  <si>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</si>
  <si>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</si>
  <si>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</si>
  <si>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</si>
  <si>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</si>
  <si>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</si>
  <si>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</si>
  <si>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</si>
  <si>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</si>
  <si>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</si>
  <si>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</si>
  <si>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</si>
  <si>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</si>
  <si>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</si>
  <si>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</si>
  <si>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</si>
  <si>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</si>
  <si>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</si>
  <si>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</si>
  <si>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</si>
  <si>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</si>
  <si>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</si>
  <si>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</si>
  <si>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</si>
  <si>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</si>
  <si>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</si>
  <si>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</si>
  <si>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</si>
  <si>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</si>
  <si>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</si>
  <si>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</si>
  <si>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</si>
  <si>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</si>
  <si>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</si>
  <si>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</si>
  <si>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</si>
  <si>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</si>
  <si>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</si>
  <si>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</si>
  <si>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</si>
  <si>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</si>
  <si>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</si>
  <si>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</si>
  <si>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</si>
  <si>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</si>
  <si>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</si>
  <si>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</si>
  <si>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</si>
  <si>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</si>
  <si>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</si>
  <si>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</si>
  <si>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</si>
  <si>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</si>
  <si>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</si>
  <si>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</si>
  <si>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</si>
  <si>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</si>
  <si>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</si>
  <si>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</si>
  <si>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</si>
  <si>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</si>
  <si>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</si>
  <si>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</si>
  <si>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</si>
  <si>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</si>
  <si>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</si>
  <si>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</si>
  <si>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</si>
  <si>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</si>
  <si>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</si>
  <si>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</si>
  <si>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</si>
  <si>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</si>
  <si>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</si>
  <si>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</si>
  <si>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</si>
  <si>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</si>
  <si>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</si>
  <si>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</si>
  <si>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</si>
  <si>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</si>
  <si>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</si>
  <si>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</si>
  <si>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</si>
  <si>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</si>
  <si>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</si>
  <si>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</si>
  <si>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</si>
  <si>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</si>
  <si>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</si>
  <si>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</si>
  <si>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</si>
  <si>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</si>
  <si>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</si>
  <si>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</si>
  <si>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</si>
  <si>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</si>
  <si>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</si>
  <si>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</si>
  <si>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</si>
  <si>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</si>
  <si>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</si>
  <si>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</si>
  <si>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</si>
  <si>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</si>
  <si>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</si>
  <si>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</si>
  <si>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</si>
  <si>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</si>
  <si>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</si>
  <si>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</si>
  <si>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</si>
  <si>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</si>
  <si>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</si>
  <si>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</si>
  <si>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</si>
  <si>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</si>
  <si>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</si>
  <si>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</si>
  <si>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</si>
  <si>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</si>
  <si>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</si>
  <si>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</si>
  <si>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</si>
  <si>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</si>
  <si>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</si>
  <si>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</si>
  <si>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</si>
  <si>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</si>
  <si>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</si>
  <si>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</si>
  <si>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</si>
  <si>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</si>
  <si>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</si>
  <si>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</si>
  <si>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</si>
  <si>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</si>
  <si>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</si>
  <si>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</si>
  <si>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</si>
  <si>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</si>
  <si>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</si>
  <si>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</si>
  <si>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</si>
  <si>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</si>
  <si>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</si>
  <si>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</si>
  <si>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</si>
  <si>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</si>
  <si>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</si>
  <si>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</si>
  <si>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</si>
  <si>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</si>
  <si>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</si>
  <si>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</si>
  <si>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</si>
  <si>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</si>
  <si>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</si>
  <si>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</si>
  <si>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</si>
  <si>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</si>
  <si>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</si>
  <si>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</si>
  <si>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</si>
  <si>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</si>
  <si>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</si>
  <si>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</si>
  <si>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</si>
  <si>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</si>
  <si>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</si>
  <si>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</si>
  <si>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</si>
  <si>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</si>
  <si>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</si>
  <si>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</si>
  <si>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</si>
  <si>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</si>
  <si>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</si>
  <si>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</si>
  <si>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</si>
  <si>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</si>
  <si>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</si>
  <si>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</si>
  <si>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</si>
  <si>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</si>
  <si>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</si>
  <si>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</si>
  <si>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</si>
  <si>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</si>
  <si>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</si>
  <si>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</si>
  <si>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</si>
  <si>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</si>
  <si>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</si>
  <si>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</si>
  <si>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</si>
  <si>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</si>
  <si>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</si>
  <si>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</si>
  <si>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</si>
  <si>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</si>
  <si>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</si>
  <si>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</si>
  <si>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</si>
  <si>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</si>
  <si>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</si>
  <si>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</si>
  <si>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</si>
  <si>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</si>
  <si>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</si>
  <si>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</si>
  <si>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</si>
  <si>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</si>
  <si>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</si>
  <si>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</si>
  <si>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</si>
  <si>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</si>
  <si>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</si>
  <si>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</si>
  <si>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</si>
  <si>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</si>
  <si>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</si>
  <si>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</si>
  <si>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</si>
  <si>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</si>
  <si>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</si>
  <si>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</si>
  <si>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</si>
  <si>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</si>
  <si>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</si>
  <si>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</si>
  <si>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</si>
  <si>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</si>
  <si>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</si>
  <si>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</si>
  <si>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</si>
  <si>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</si>
  <si>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</si>
  <si>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</si>
  <si>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</si>
  <si>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</si>
  <si>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</si>
  <si>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</si>
  <si>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</si>
  <si>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</si>
  <si>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</si>
  <si>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</si>
  <si>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</si>
  <si>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</si>
  <si>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</si>
  <si>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</si>
  <si>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</si>
  <si>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</si>
  <si>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</si>
  <si>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</si>
  <si>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</si>
  <si>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</si>
  <si>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</si>
  <si>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</si>
  <si>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</si>
  <si>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</si>
  <si>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</si>
  <si>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</si>
  <si>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</si>
  <si>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</si>
  <si>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</si>
  <si>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</si>
  <si>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</si>
  <si>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</si>
  <si>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</si>
  <si>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</si>
  <si>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</si>
  <si>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</si>
  <si>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</si>
  <si>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</si>
  <si>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</si>
  <si>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</si>
  <si>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</si>
  <si>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</si>
  <si>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</si>
  <si>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</si>
  <si>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</si>
  <si>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</si>
  <si>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</si>
  <si>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</si>
  <si>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</si>
  <si>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</si>
  <si>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</si>
  <si>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</si>
  <si>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</si>
  <si>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</si>
  <si>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</si>
  <si>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</si>
  <si>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</si>
  <si>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</si>
  <si>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</si>
  <si>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</si>
  <si>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</si>
  <si>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</si>
  <si>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</si>
  <si>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</si>
  <si>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</si>
  <si>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</si>
  <si>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</si>
  <si>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</si>
  <si>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</si>
  <si>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</si>
  <si>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</si>
  <si>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</si>
  <si>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</si>
  <si>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</si>
  <si>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</si>
  <si>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</si>
  <si>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</si>
  <si>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</si>
  <si>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</si>
  <si>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</si>
  <si>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</si>
  <si>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</si>
  <si>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</si>
  <si>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</si>
  <si>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</si>
  <si>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</si>
  <si>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</si>
  <si>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</si>
  <si>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</si>
  <si>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</si>
  <si>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</si>
  <si>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</si>
  <si>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</si>
  <si>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</si>
  <si>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</si>
  <si>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</si>
  <si>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</si>
  <si>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</si>
  <si>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</si>
  <si>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</si>
  <si>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</si>
  <si>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</si>
  <si>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</si>
  <si>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</si>
  <si>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</si>
  <si>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</si>
  <si>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</si>
  <si>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</si>
  <si>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</si>
  <si>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</si>
  <si>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</si>
  <si>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</si>
  <si>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</si>
  <si>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</si>
  <si>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</si>
  <si>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</si>
  <si>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</si>
  <si>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</si>
  <si>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</si>
  <si>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</si>
  <si>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</si>
  <si>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</si>
  <si>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</si>
  <si>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</si>
  <si>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</si>
  <si>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</si>
  <si>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</si>
  <si>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</si>
  <si>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</si>
  <si>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</si>
  <si>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</si>
  <si>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</si>
  <si>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</si>
  <si>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</si>
  <si>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</si>
  <si>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</si>
  <si>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</si>
  <si>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</si>
  <si>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</si>
  <si>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</si>
  <si>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</si>
  <si>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</si>
  <si>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</si>
  <si>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</si>
  <si>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</si>
  <si>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</si>
  <si>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</si>
  <si>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</si>
  <si>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</si>
  <si>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</si>
  <si>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</si>
  <si>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</si>
  <si>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</si>
  <si>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</si>
  <si>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</si>
  <si>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</si>
  <si>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</si>
  <si>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</si>
  <si>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</si>
  <si>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</si>
  <si>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</si>
  <si>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</si>
  <si>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</si>
  <si>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</si>
  <si>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</si>
  <si>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</si>
  <si>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</si>
  <si>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</si>
  <si>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</si>
  <si>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</si>
  <si>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</si>
  <si>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</si>
  <si>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</si>
  <si>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</si>
  <si>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</si>
  <si>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</si>
  <si>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</si>
  <si>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</si>
  <si>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</si>
  <si>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</si>
  <si>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</si>
  <si>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</si>
  <si>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</si>
  <si>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</si>
  <si>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</si>
  <si>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</si>
  <si>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</si>
  <si>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</si>
  <si>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</si>
  <si>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</si>
  <si>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</si>
  <si>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</si>
  <si>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</si>
  <si>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</si>
  <si>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</si>
  <si>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</si>
  <si>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</si>
  <si>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</si>
  <si>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</si>
  <si>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</si>
  <si>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</si>
  <si>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</si>
  <si>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</si>
  <si>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</si>
  <si>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</si>
  <si>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</si>
  <si>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</si>
  <si>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</si>
  <si>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</si>
  <si>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</si>
  <si>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</si>
  <si>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</si>
  <si>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</si>
  <si>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</si>
  <si>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</si>
  <si>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</si>
  <si>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</si>
  <si>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</si>
  <si>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</si>
  <si>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</si>
  <si>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</si>
  <si>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</si>
  <si>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</si>
  <si>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</si>
  <si>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</si>
  <si>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</si>
  <si>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</si>
  <si>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</si>
  <si>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</si>
  <si>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</si>
  <si>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</si>
  <si>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</si>
  <si>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</si>
  <si>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</si>
  <si>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</si>
  <si>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</si>
  <si>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</si>
  <si>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</si>
  <si>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</si>
  <si>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</si>
  <si>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</si>
  <si>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</si>
  <si>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</si>
  <si>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</si>
  <si>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</si>
  <si>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</si>
  <si>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</si>
  <si>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</si>
  <si>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</si>
  <si>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</si>
  <si>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</si>
  <si>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</si>
  <si>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</si>
  <si>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</si>
  <si>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</si>
  <si>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</si>
  <si>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</si>
  <si>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</si>
  <si>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</si>
  <si>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</si>
  <si>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</si>
  <si>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</si>
  <si>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</si>
  <si>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</si>
  <si>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</si>
  <si>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</si>
  <si>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</si>
  <si>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</si>
  <si>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</si>
  <si>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</si>
  <si>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</si>
  <si>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</si>
  <si>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</si>
  <si>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</si>
  <si>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</si>
  <si>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</si>
  <si>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</si>
  <si>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</si>
  <si>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</si>
  <si>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</si>
  <si>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</si>
  <si>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</si>
  <si>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</si>
  <si>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</si>
  <si>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</si>
  <si>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</si>
  <si>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</si>
  <si>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</si>
  <si>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</si>
  <si>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</si>
  <si>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</si>
  <si>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</si>
  <si>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</si>
  <si>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</si>
  <si>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</si>
  <si>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</si>
  <si>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</si>
  <si>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</si>
  <si>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</si>
  <si>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</si>
  <si>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</si>
  <si>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</si>
  <si>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</si>
  <si>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</si>
  <si>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</si>
  <si>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</si>
  <si>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</si>
  <si>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</si>
  <si>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</si>
  <si>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</si>
  <si>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</si>
  <si>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</si>
  <si>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</si>
  <si>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</si>
  <si>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</si>
  <si>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</si>
  <si>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</si>
  <si>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</si>
  <si>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</si>
  <si>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</si>
  <si>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</si>
  <si>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</si>
  <si>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</si>
  <si>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</si>
  <si>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</si>
  <si>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</si>
  <si>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</si>
  <si>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</si>
  <si>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</si>
  <si>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</si>
  <si>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</si>
  <si>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</si>
  <si>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</si>
  <si>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</si>
  <si>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</si>
  <si>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</si>
  <si>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</si>
  <si>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</si>
  <si>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</si>
  <si>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</si>
  <si>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</si>
  <si>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</si>
  <si>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</si>
  <si>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</si>
  <si>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</si>
  <si>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</si>
  <si>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</si>
  <si>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</si>
  <si>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</si>
  <si>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</si>
  <si>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</si>
  <si>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</si>
  <si>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</si>
  <si>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</si>
  <si>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</si>
  <si>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</si>
  <si>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</si>
  <si>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</si>
  <si>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</si>
  <si>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</si>
  <si>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</si>
  <si>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</si>
  <si>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</si>
  <si>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</si>
  <si>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</si>
  <si>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</si>
  <si>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</si>
  <si>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</si>
  <si>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</si>
  <si>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</si>
  <si>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</si>
  <si>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</si>
  <si>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</si>
  <si>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</si>
  <si>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</si>
  <si>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</si>
  <si>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</si>
  <si>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</si>
  <si>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</si>
  <si>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</si>
  <si>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</si>
  <si>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</si>
  <si>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</si>
  <si>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</si>
  <si>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</si>
  <si>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</si>
  <si>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</si>
  <si>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</si>
  <si>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</si>
  <si>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</si>
  <si>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</si>
  <si>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</si>
  <si>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</si>
  <si>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</si>
  <si>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</si>
  <si>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</si>
  <si>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</si>
  <si>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</si>
  <si>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</si>
  <si>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</si>
  <si>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</si>
  <si>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</si>
  <si>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</si>
  <si>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</si>
  <si>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</si>
  <si>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</si>
  <si>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</si>
  <si>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</si>
  <si>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</si>
  <si>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</si>
  <si>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</si>
  <si>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</si>
  <si>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</si>
  <si>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</si>
  <si>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</si>
  <si>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</si>
  <si>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</si>
  <si>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</si>
  <si>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</si>
  <si>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</si>
  <si>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</si>
  <si>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</si>
  <si>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</si>
  <si>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</si>
  <si>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</si>
  <si>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</si>
  <si>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</si>
  <si>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</si>
  <si>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</si>
  <si>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</si>
  <si>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</si>
  <si>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</si>
  <si>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</si>
  <si>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</si>
  <si>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</si>
  <si>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</si>
  <si>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</si>
  <si>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</si>
  <si>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</si>
  <si>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</si>
  <si>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</si>
  <si>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</si>
  <si>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</si>
  <si>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</si>
  <si>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</si>
  <si>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</si>
  <si>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</si>
  <si>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</si>
  <si>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</si>
  <si>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</si>
  <si>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</si>
  <si>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</si>
  <si>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</si>
  <si>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</si>
  <si>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</si>
  <si>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</si>
  <si>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</si>
  <si>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</si>
  <si>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</si>
  <si>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</si>
  <si>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</si>
  <si>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</si>
  <si>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</si>
  <si>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</si>
  <si>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</si>
  <si>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</si>
  <si>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</si>
  <si>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</si>
  <si>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</si>
  <si>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</si>
  <si>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</si>
  <si>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</si>
  <si>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</si>
  <si>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</si>
  <si>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</si>
  <si>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</si>
  <si>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</si>
  <si>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</si>
  <si>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</si>
  <si>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</si>
  <si>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</si>
  <si>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</si>
  <si>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</si>
  <si>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</si>
  <si>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</si>
  <si>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</si>
  <si>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</si>
  <si>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</si>
  <si>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</si>
  <si>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</si>
  <si>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</si>
  <si>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</si>
  <si>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</si>
  <si>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</si>
  <si>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</si>
  <si>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</si>
  <si>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</si>
  <si>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</si>
  <si>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</si>
  <si>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</si>
  <si>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</si>
  <si>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</si>
  <si>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</si>
  <si>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</si>
  <si>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</si>
  <si>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</si>
  <si>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</si>
  <si>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</si>
  <si>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</si>
  <si>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</si>
  <si>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</si>
  <si>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</si>
  <si>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</si>
  <si>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</si>
  <si>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</si>
  <si>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</si>
  <si>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</si>
  <si>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</si>
  <si>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</si>
  <si>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</si>
  <si>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</si>
  <si>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</si>
  <si>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</si>
  <si>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</si>
  <si>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</si>
  <si>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</si>
  <si>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</si>
  <si>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</si>
  <si>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</si>
  <si>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</si>
  <si>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</si>
  <si>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</si>
  <si>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</si>
  <si>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</si>
  <si>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</si>
  <si>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</si>
  <si>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</si>
  <si>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</si>
  <si>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</si>
  <si>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</si>
  <si>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</si>
  <si>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</si>
  <si>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</si>
  <si>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</si>
  <si>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</si>
  <si>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</si>
  <si>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</si>
  <si>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</si>
  <si>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</si>
  <si>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</si>
  <si>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</si>
  <si>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</si>
  <si>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</si>
  <si>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</si>
  <si>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</si>
  <si>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</si>
  <si>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</si>
  <si>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</si>
  <si>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</si>
  <si>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</si>
  <si>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</si>
  <si>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</si>
  <si>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</si>
  <si>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</si>
  <si>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</si>
  <si>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</si>
  <si>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</si>
  <si>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</si>
  <si>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</si>
  <si>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</si>
  <si>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</si>
  <si>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</si>
  <si>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</si>
  <si>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</si>
  <si>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</si>
  <si>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</si>
  <si>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</si>
  <si>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</si>
  <si>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</si>
  <si>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</si>
  <si>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</si>
  <si>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</si>
  <si>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</si>
  <si>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</si>
  <si>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</si>
  <si>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</si>
  <si>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</si>
  <si>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</si>
  <si>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</si>
  <si>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</si>
  <si>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</si>
  <si>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</si>
  <si>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</si>
  <si>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</si>
  <si>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</si>
  <si>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</si>
  <si>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</si>
  <si>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</si>
  <si>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</si>
  <si>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</si>
  <si>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</si>
  <si>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</si>
  <si>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</si>
  <si>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</si>
  <si>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</si>
  <si>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</si>
  <si>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</si>
  <si>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</si>
  <si>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</si>
  <si>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</si>
  <si>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</si>
  <si>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</si>
  <si>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</si>
  <si>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</si>
  <si>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</si>
  <si>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</si>
  <si>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</si>
  <si>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</si>
  <si>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</si>
  <si>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</si>
  <si>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</si>
  <si>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</si>
  <si>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</si>
  <si>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</si>
  <si>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</si>
  <si>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</si>
  <si>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</si>
  <si>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</si>
  <si>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</si>
  <si>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</si>
  <si>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</si>
  <si>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</si>
  <si>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</si>
  <si>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</si>
  <si>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</si>
  <si>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</si>
  <si>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</si>
  <si>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</si>
  <si>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</si>
  <si>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</si>
  <si>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</si>
  <si>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</si>
  <si>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</si>
  <si>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</si>
  <si>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</si>
  <si>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</si>
  <si>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</si>
  <si>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</si>
  <si>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</si>
  <si>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</si>
  <si>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</si>
  <si>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</si>
  <si>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</si>
  <si>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</si>
  <si>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</si>
  <si>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</si>
  <si>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</si>
  <si>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</si>
  <si>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</si>
  <si>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</si>
  <si>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</si>
  <si>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</si>
  <si>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</si>
  <si>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</si>
  <si>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</si>
  <si>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</si>
  <si>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</si>
  <si>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</si>
  <si>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</si>
  <si>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</si>
  <si>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</si>
  <si>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</si>
  <si>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</si>
  <si>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</si>
  <si>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</si>
  <si>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</si>
  <si>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</si>
  <si>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</si>
  <si>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</si>
  <si>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</si>
  <si>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</si>
  <si>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</si>
  <si>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</si>
  <si>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</si>
  <si>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</si>
  <si>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</si>
  <si>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</si>
  <si>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</si>
  <si>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</si>
  <si>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</si>
  <si>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</si>
  <si>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</si>
  <si>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</si>
  <si>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</si>
  <si>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</si>
  <si>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</si>
  <si>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</si>
  <si>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</si>
  <si>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</si>
  <si>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</si>
  <si>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</si>
  <si>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</si>
  <si>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</si>
  <si>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</si>
  <si>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</si>
  <si>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</si>
  <si>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</si>
  <si>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</si>
  <si>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</si>
  <si>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</si>
  <si>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</si>
  <si>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</si>
  <si>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</si>
  <si>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</si>
  <si>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</si>
  <si>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</si>
  <si>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</si>
  <si>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</si>
  <si>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</si>
  <si>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</si>
  <si>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</si>
  <si>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</si>
  <si>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</si>
  <si>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</si>
  <si>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</si>
  <si>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</si>
  <si>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</si>
  <si>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</si>
  <si>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</si>
  <si>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</si>
  <si>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</si>
  <si>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</si>
  <si>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</si>
  <si>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</si>
  <si>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</si>
  <si>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</si>
  <si>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</si>
  <si>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</si>
  <si>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</si>
  <si>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</si>
  <si>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</si>
  <si>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</si>
  <si>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</si>
  <si>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</si>
  <si>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</si>
  <si>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</si>
  <si>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</si>
  <si>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</si>
  <si>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</si>
  <si>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</si>
  <si>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</si>
  <si>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</si>
  <si>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</si>
  <si>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</si>
  <si>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</si>
  <si>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</si>
  <si>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</si>
  <si>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</si>
  <si>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</si>
  <si>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</si>
  <si>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</si>
  <si>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</si>
  <si>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</si>
  <si>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</si>
  <si>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</si>
  <si>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</si>
  <si>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</si>
  <si>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</si>
  <si>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</si>
  <si>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</si>
  <si>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</si>
  <si>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</si>
  <si>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</si>
  <si>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</si>
  <si>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</si>
  <si>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</si>
  <si>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</si>
  <si>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</si>
  <si>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</si>
  <si>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</si>
  <si>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</si>
  <si>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</si>
  <si>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</si>
  <si>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</si>
  <si>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</si>
  <si>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</si>
  <si>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</si>
  <si>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</si>
  <si>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</si>
  <si>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</si>
  <si>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</si>
  <si>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</si>
  <si>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</si>
  <si>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</si>
  <si>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</si>
  <si>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</si>
  <si>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</si>
  <si>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</si>
  <si>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</si>
  <si>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</si>
  <si>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</si>
  <si>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</si>
  <si>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</si>
  <si>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</si>
  <si>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</si>
  <si>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</si>
  <si>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</si>
  <si>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</si>
  <si>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</si>
  <si>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</si>
  <si>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</si>
  <si>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</si>
  <si>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</si>
  <si>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</si>
  <si>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</si>
  <si>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</si>
  <si>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</si>
  <si>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</si>
  <si>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</si>
  <si>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</si>
  <si>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</si>
  <si>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</si>
  <si>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</si>
  <si>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</si>
  <si>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</si>
  <si>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</si>
  <si>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</si>
  <si>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</si>
  <si>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</si>
  <si>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</si>
  <si>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</si>
  <si>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</si>
  <si>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</si>
  <si>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</si>
  <si>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</si>
  <si>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</si>
  <si>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</si>
  <si>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</si>
  <si>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</si>
  <si>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</si>
  <si>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</si>
  <si>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</si>
  <si>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</si>
  <si>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</si>
  <si>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</si>
  <si>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</si>
  <si>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</si>
  <si>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</si>
  <si>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</si>
  <si>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</si>
  <si>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</si>
  <si>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</si>
  <si>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</si>
  <si>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</si>
  <si>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</si>
  <si>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</si>
  <si>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</si>
  <si>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</si>
  <si>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</si>
  <si>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</si>
  <si>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</si>
  <si>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</si>
  <si>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</si>
  <si>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</si>
  <si>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</si>
  <si>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</si>
  <si>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</si>
  <si>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</si>
  <si>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</si>
  <si>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</si>
  <si>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</si>
  <si>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</si>
  <si>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</si>
  <si>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</si>
  <si>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</si>
  <si>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</si>
  <si>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</si>
  <si>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</si>
  <si>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</si>
  <si>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</si>
  <si>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</si>
  <si>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</si>
  <si>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</si>
  <si>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</si>
  <si>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</si>
  <si>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</si>
  <si>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</si>
  <si>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</si>
  <si>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</si>
  <si>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</si>
  <si>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</si>
  <si>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</si>
  <si>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</si>
  <si>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</si>
  <si>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</si>
  <si>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</si>
  <si>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</si>
  <si>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</si>
  <si>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</si>
  <si>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</si>
  <si>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</si>
  <si>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</si>
  <si>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</si>
  <si>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</si>
  <si>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</si>
  <si>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</si>
  <si>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</si>
  <si>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</si>
  <si>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</si>
  <si>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</si>
  <si>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</si>
  <si>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</si>
  <si>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</si>
  <si>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</si>
  <si>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</si>
  <si>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</si>
  <si>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</si>
  <si>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</si>
  <si>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</si>
  <si>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</si>
  <si>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</si>
  <si>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</si>
  <si>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</si>
  <si>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</si>
  <si>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</si>
  <si>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</si>
  <si>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</si>
  <si>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</si>
  <si>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</si>
  <si>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</si>
  <si>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</si>
  <si>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</si>
  <si>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</si>
  <si>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</si>
  <si>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</si>
  <si>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</si>
  <si>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</si>
  <si>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</si>
  <si>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</si>
  <si>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</si>
  <si>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</si>
  <si>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</si>
  <si>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</si>
  <si>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</si>
  <si>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</si>
  <si>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</si>
  <si>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</si>
  <si>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</si>
  <si>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</si>
  <si>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</si>
  <si>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</si>
  <si>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</si>
  <si>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</si>
  <si>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</si>
  <si>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</si>
  <si>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</si>
  <si>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</si>
  <si>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</si>
  <si>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</si>
  <si>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</si>
  <si>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</si>
  <si>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</si>
  <si>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</si>
  <si>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</si>
  <si>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</si>
  <si>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</si>
  <si>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</si>
  <si>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</si>
  <si>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</si>
  <si>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</si>
  <si>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</si>
  <si>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</si>
  <si>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</si>
  <si>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</si>
  <si>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</si>
  <si>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</si>
  <si>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</si>
  <si>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</si>
  <si>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</si>
  <si>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</si>
  <si>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</si>
  <si>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</si>
  <si>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</si>
  <si>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</si>
  <si>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</si>
  <si>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</si>
  <si>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</si>
  <si>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</si>
  <si>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</si>
  <si>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</si>
  <si>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</si>
  <si>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</si>
  <si>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</si>
  <si>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</si>
  <si>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</si>
  <si>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</si>
  <si>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</si>
  <si>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</si>
  <si>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</si>
  <si>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</si>
  <si>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</si>
  <si>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</si>
  <si>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</si>
  <si>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</si>
  <si>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</si>
  <si>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</si>
  <si>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</si>
  <si>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</si>
  <si>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</si>
  <si>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</si>
  <si>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</si>
  <si>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</si>
  <si>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</si>
  <si>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</si>
  <si>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</si>
  <si>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</si>
  <si>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</si>
  <si>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</si>
  <si>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</si>
  <si>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</si>
  <si>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</si>
  <si>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</si>
  <si>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</si>
  <si>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</si>
  <si>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</si>
  <si>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</si>
  <si>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</si>
  <si>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</si>
  <si>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</si>
  <si>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</si>
  <si>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</si>
  <si>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</si>
  <si>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</si>
  <si>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</si>
  <si>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</si>
  <si>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</si>
  <si>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</si>
  <si>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</si>
  <si>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</si>
  <si>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</si>
  <si>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</si>
  <si>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</si>
  <si>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</si>
  <si>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</si>
  <si>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</si>
  <si>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</si>
  <si>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</si>
  <si>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</si>
  <si>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</si>
  <si>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</si>
  <si>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</si>
  <si>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</si>
  <si>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</si>
  <si>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</si>
  <si>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</si>
  <si>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</si>
  <si>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</si>
  <si>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</si>
  <si>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</si>
  <si>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</si>
  <si>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</si>
  <si>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</si>
  <si>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</si>
  <si>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</si>
  <si>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</si>
  <si>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</si>
  <si>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</si>
  <si>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</si>
  <si>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</si>
  <si>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</si>
  <si>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</si>
  <si>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</si>
  <si>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</si>
  <si>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</si>
  <si>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</si>
  <si>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</si>
  <si>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</si>
  <si>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</si>
  <si>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</si>
  <si>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</si>
  <si>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</si>
  <si>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</si>
  <si>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</si>
  <si>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</si>
  <si>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</si>
  <si>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</si>
  <si>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</si>
  <si>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</si>
  <si>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</si>
  <si>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</si>
  <si>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</si>
  <si>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</si>
  <si>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</si>
  <si>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</si>
  <si>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</si>
  <si>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</si>
  <si>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</si>
  <si>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</si>
  <si>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</si>
  <si>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</si>
  <si>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</si>
  <si>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</si>
  <si>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</si>
  <si>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</si>
  <si>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</si>
  <si>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</si>
  <si>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</si>
  <si>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</si>
  <si>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</si>
  <si>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</si>
  <si>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</si>
  <si>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</si>
  <si>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</si>
  <si>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</si>
  <si>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</si>
  <si>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</si>
  <si>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</si>
  <si>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</si>
  <si>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</si>
  <si>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</si>
  <si>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</si>
  <si>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</si>
  <si>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</si>
  <si>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</si>
  <si>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</si>
  <si>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</si>
  <si>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</si>
  <si>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</si>
  <si>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</si>
  <si>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</si>
  <si>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</si>
  <si>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</si>
  <si>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</si>
  <si>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</si>
  <si>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</si>
  <si>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</si>
  <si>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</si>
  <si>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</si>
  <si>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</si>
  <si>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</si>
  <si>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</si>
  <si>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</si>
  <si>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</si>
  <si>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</si>
  <si>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</si>
  <si>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</si>
  <si>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</si>
  <si>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</si>
  <si>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</si>
  <si>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</si>
  <si>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</si>
  <si>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</si>
  <si>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</si>
  <si>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</si>
  <si>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</si>
  <si>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</si>
  <si>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</si>
  <si>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</si>
  <si>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</si>
  <si>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</si>
  <si>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</si>
  <si>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</si>
  <si>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</si>
  <si>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</si>
  <si>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</si>
  <si>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</si>
  <si>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</si>
  <si>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</si>
  <si>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</si>
  <si>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</si>
  <si>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</si>
  <si>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</si>
  <si>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</si>
  <si>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</si>
  <si>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</si>
  <si>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</si>
  <si>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</si>
  <si>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</si>
  <si>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</si>
  <si>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</si>
  <si>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</si>
  <si>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</si>
  <si>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</si>
  <si>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</si>
  <si>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</si>
  <si>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</si>
  <si>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</si>
  <si>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</si>
  <si>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</si>
  <si>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</si>
  <si>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</si>
  <si>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</si>
  <si>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</si>
  <si>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</si>
  <si>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</si>
  <si>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</si>
  <si>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</si>
  <si>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</si>
  <si>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</si>
  <si>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</si>
  <si>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</si>
  <si>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</si>
  <si>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</si>
  <si>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</si>
  <si>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</si>
  <si>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</si>
  <si>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</si>
  <si>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</si>
  <si>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</si>
  <si>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</si>
  <si>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</si>
  <si>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</si>
  <si>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</si>
  <si>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</si>
  <si>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</si>
  <si>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</si>
  <si>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</si>
  <si>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</si>
  <si>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</si>
  <si>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</si>
  <si>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</si>
  <si>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</si>
  <si>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</si>
  <si>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</si>
  <si>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</si>
  <si>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</si>
  <si>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</si>
  <si>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</si>
  <si>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</si>
  <si>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</si>
  <si>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</si>
  <si>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</si>
  <si>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</si>
  <si>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</si>
  <si>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</si>
  <si>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</si>
  <si>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</si>
  <si>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</si>
  <si>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</si>
  <si>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</si>
  <si>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</si>
  <si>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</si>
  <si>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</si>
  <si>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</si>
  <si>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</si>
  <si>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</si>
  <si>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</si>
  <si>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</si>
  <si>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</si>
  <si>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</si>
  <si>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</si>
  <si>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</si>
  <si>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</si>
  <si>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</si>
  <si>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</si>
  <si>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</si>
  <si>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</si>
  <si>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</si>
  <si>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</si>
  <si>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</si>
  <si>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</si>
  <si>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</si>
  <si>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</si>
  <si>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</si>
  <si>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</si>
  <si>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</si>
  <si>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</si>
  <si>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</si>
  <si>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</si>
  <si>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</si>
  <si>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</si>
  <si>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</si>
  <si>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</si>
  <si>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</si>
  <si>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</si>
  <si>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</si>
  <si>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</si>
  <si>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</si>
  <si>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</si>
  <si>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</si>
  <si>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</si>
  <si>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</si>
  <si>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</si>
  <si>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</si>
  <si>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</si>
  <si>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</si>
  <si>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</si>
  <si>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</si>
  <si>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</si>
  <si>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</si>
  <si>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</si>
  <si>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</si>
  <si>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</si>
  <si>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</si>
  <si>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</si>
  <si>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</si>
  <si>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</si>
  <si>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</si>
  <si>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</si>
  <si>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</si>
  <si>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</si>
  <si>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</si>
  <si>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</si>
  <si>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</si>
  <si>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</si>
  <si>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</si>
  <si>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</si>
  <si>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</si>
  <si>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</si>
  <si>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</si>
  <si>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</si>
  <si>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</si>
  <si>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</si>
  <si>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</si>
  <si>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</si>
  <si>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</si>
  <si>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</si>
  <si>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</si>
  <si>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</si>
  <si>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</si>
  <si>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</si>
  <si>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</si>
  <si>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</si>
  <si>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</si>
  <si>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</si>
  <si>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</si>
  <si>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</si>
  <si>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</si>
  <si>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</si>
  <si>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</si>
  <si>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</si>
  <si>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</si>
  <si>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</si>
  <si>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</si>
  <si>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</si>
  <si>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</si>
  <si>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</si>
  <si>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</si>
  <si>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</si>
  <si>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</si>
  <si>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</si>
  <si>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</si>
  <si>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</si>
  <si>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</si>
  <si>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</si>
  <si>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</si>
  <si>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</si>
  <si>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</si>
  <si>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</si>
  <si>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</si>
  <si>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</si>
  <si>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</si>
  <si>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</si>
  <si>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</si>
  <si>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</si>
  <si>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</si>
  <si>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</si>
  <si>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</si>
  <si>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</si>
  <si>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</si>
  <si>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</si>
  <si>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</si>
  <si>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</si>
  <si>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</si>
  <si>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</si>
  <si>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</si>
  <si>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</si>
  <si>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</si>
  <si>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</si>
  <si>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</si>
  <si>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</si>
  <si>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</si>
  <si>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</si>
  <si>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</si>
  <si>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</si>
  <si>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</si>
  <si>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</si>
  <si>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</si>
  <si>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</si>
  <si>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</si>
  <si>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</si>
  <si>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</si>
  <si>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</si>
  <si>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</si>
  <si>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</si>
  <si>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</si>
  <si>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</si>
  <si>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</si>
  <si>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</si>
  <si>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</si>
  <si>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</si>
  <si>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</si>
  <si>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</si>
  <si>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</si>
  <si>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</si>
  <si>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</si>
  <si>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</si>
  <si>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</si>
  <si>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</si>
  <si>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</si>
  <si>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</si>
  <si>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</si>
  <si>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</si>
  <si>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</si>
  <si>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</si>
  <si>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</si>
  <si>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</si>
  <si>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</si>
  <si>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</si>
  <si>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</si>
  <si>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</si>
  <si>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</si>
  <si>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</si>
  <si>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</si>
  <si>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</si>
  <si>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</si>
  <si>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</si>
  <si>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</si>
  <si>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</si>
  <si>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</si>
  <si>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</si>
  <si>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</si>
  <si>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</si>
  <si>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</si>
  <si>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</si>
  <si>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</si>
  <si>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</si>
  <si>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</si>
  <si>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</si>
  <si>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</si>
  <si>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</si>
  <si>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</si>
  <si>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</si>
  <si>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</si>
  <si>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</si>
  <si>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</si>
  <si>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</si>
  <si>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</si>
  <si>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</si>
  <si>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</si>
  <si>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</si>
  <si>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</si>
  <si>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</si>
  <si>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</si>
  <si>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</si>
  <si>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</si>
  <si>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</si>
  <si>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</si>
  <si>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</si>
  <si>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</si>
  <si>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</si>
  <si>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</si>
  <si>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</si>
  <si>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</si>
  <si>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</si>
  <si>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</si>
  <si>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</si>
  <si>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</si>
  <si>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</si>
  <si>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</si>
  <si>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</si>
  <si>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</si>
  <si>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</si>
  <si>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</si>
  <si>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</si>
  <si>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</si>
  <si>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</si>
  <si>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</si>
  <si>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</si>
  <si>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</si>
  <si>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</si>
  <si>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</si>
  <si>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</si>
  <si>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</si>
  <si>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</si>
  <si>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</si>
  <si>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</si>
  <si>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</si>
  <si>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</si>
  <si>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</si>
  <si>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</si>
  <si>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</si>
  <si>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</si>
  <si>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</si>
  <si>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</si>
  <si>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</si>
  <si>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</si>
  <si>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</si>
  <si>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</si>
  <si>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</si>
  <si>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</si>
  <si>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</si>
  <si>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</si>
  <si>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</si>
  <si>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</si>
  <si>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</si>
  <si>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</si>
  <si>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</si>
  <si>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</si>
  <si>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</si>
  <si>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</si>
  <si>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</si>
  <si>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</si>
  <si>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</si>
  <si>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</si>
  <si>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</si>
  <si>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</si>
  <si>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</si>
  <si>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</si>
  <si>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</si>
  <si>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</si>
  <si>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</si>
  <si>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</si>
  <si>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</si>
  <si>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</si>
  <si>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</si>
  <si>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</si>
  <si>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</si>
  <si>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</si>
  <si>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</si>
  <si>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</si>
  <si>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</si>
  <si>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</si>
  <si>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</si>
  <si>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</si>
  <si>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</si>
  <si>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</si>
  <si>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</si>
  <si>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</si>
  <si>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</si>
  <si>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</si>
  <si>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</si>
  <si>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</si>
  <si>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</si>
  <si>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</si>
  <si>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</si>
  <si>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</si>
  <si>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</si>
  <si>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</si>
  <si>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</si>
  <si>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</si>
  <si>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</si>
  <si>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</si>
  <si>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</si>
  <si>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</si>
  <si>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</si>
  <si>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</si>
  <si>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</si>
  <si>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</si>
  <si>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</si>
  <si>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</si>
  <si>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</si>
  <si>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</si>
  <si>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</si>
  <si>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</si>
  <si>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</si>
  <si>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</si>
  <si>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</si>
  <si>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</si>
  <si>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</si>
  <si>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</si>
  <si>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</si>
  <si>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</si>
  <si>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</si>
  <si>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</si>
  <si>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</si>
  <si>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</si>
  <si>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</si>
  <si>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</si>
  <si>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</si>
  <si>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</si>
  <si>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</si>
  <si>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</si>
  <si>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</si>
  <si>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</si>
  <si>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</si>
  <si>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</si>
  <si>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</si>
  <si>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</si>
  <si>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</si>
  <si>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</si>
  <si>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</si>
  <si>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</si>
  <si>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</si>
  <si>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</si>
  <si>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</si>
  <si>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</si>
  <si>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</si>
  <si>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</si>
  <si>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</si>
  <si>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</si>
  <si>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</si>
  <si>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</si>
  <si>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</si>
  <si>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</si>
  <si>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</si>
  <si>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</si>
  <si>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</si>
  <si>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</si>
  <si>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</si>
  <si>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</si>
  <si>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</si>
  <si>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</si>
  <si>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</si>
  <si>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</si>
  <si>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</si>
  <si>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</si>
  <si>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</si>
  <si>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</si>
  <si>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</si>
  <si>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</si>
  <si>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</si>
  <si>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</si>
  <si>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</si>
  <si>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</si>
  <si>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</si>
  <si>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</si>
  <si>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</si>
  <si>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</si>
  <si>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</si>
  <si>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</si>
  <si>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</si>
  <si>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</si>
  <si>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</si>
  <si>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</si>
  <si>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</si>
  <si>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</si>
  <si>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</si>
  <si>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</si>
  <si>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</si>
  <si>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</si>
  <si>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</si>
  <si>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</si>
  <si>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</si>
  <si>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</si>
  <si>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</si>
  <si>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</si>
  <si>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</si>
  <si>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</si>
  <si>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</si>
  <si>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</si>
  <si>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</si>
  <si>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</si>
  <si>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</si>
  <si>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</si>
  <si>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</si>
  <si>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</si>
  <si>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</si>
  <si>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</si>
  <si>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</si>
  <si>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</si>
  <si>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</si>
  <si>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</si>
  <si>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</si>
  <si>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</si>
  <si>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</si>
  <si>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</si>
  <si>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</si>
  <si>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</si>
  <si>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</si>
  <si>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</si>
  <si>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</si>
  <si>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</si>
  <si>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</si>
  <si>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</si>
  <si>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</si>
  <si>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</si>
  <si>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</si>
  <si>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</si>
  <si>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</si>
  <si>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</si>
  <si>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</si>
  <si>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</si>
  <si>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</si>
  <si>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</si>
  <si>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</si>
  <si>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</si>
  <si>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</si>
  <si>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</si>
  <si>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</si>
  <si>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</si>
  <si>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</si>
  <si>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</si>
  <si>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</si>
  <si>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</si>
  <si>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</si>
  <si>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</si>
  <si>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</si>
  <si>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</si>
  <si>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</si>
  <si>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</si>
  <si>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</si>
  <si>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</si>
  <si>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</si>
  <si>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</si>
  <si>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</si>
  <si>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</si>
  <si>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</si>
  <si>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</si>
  <si>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</si>
  <si>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</si>
  <si>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</si>
  <si>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</si>
  <si>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</si>
  <si>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</si>
  <si>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</si>
  <si>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</si>
  <si>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</si>
  <si>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</si>
  <si>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</si>
  <si>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</si>
  <si>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</si>
  <si>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</si>
  <si>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</si>
  <si>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</si>
  <si>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</si>
  <si>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</si>
  <si>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</si>
  <si>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</si>
  <si>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</si>
  <si>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</si>
  <si>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</si>
  <si>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</si>
  <si>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</si>
  <si>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</si>
  <si>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</si>
  <si>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</si>
  <si>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</si>
  <si>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</si>
  <si>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</si>
  <si>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</si>
  <si>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</si>
  <si>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</si>
  <si>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</si>
  <si>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</si>
  <si>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</si>
  <si>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</si>
  <si>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</si>
  <si>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</si>
  <si>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</si>
  <si>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</si>
  <si>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</si>
  <si>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</si>
  <si>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</si>
  <si>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</si>
  <si>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</si>
  <si>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</si>
  <si>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</si>
  <si>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</si>
  <si>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</si>
  <si>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</si>
  <si>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</si>
  <si>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</si>
  <si>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</si>
  <si>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</si>
  <si>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</si>
  <si>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</si>
  <si>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</si>
  <si>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</si>
  <si>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</si>
  <si>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</si>
  <si>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</si>
  <si>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</si>
  <si>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</si>
  <si>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</si>
  <si>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</si>
  <si>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</si>
  <si>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</si>
  <si>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</si>
  <si>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</si>
  <si>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</si>
  <si>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</si>
  <si>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</si>
  <si>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</si>
  <si>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</si>
  <si>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</si>
  <si>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</si>
  <si>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</si>
  <si>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</si>
  <si>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</si>
  <si>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</si>
  <si>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</si>
  <si>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</si>
  <si>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</si>
  <si>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</si>
  <si>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</si>
  <si>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</si>
  <si>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</si>
  <si>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</si>
  <si>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</si>
  <si>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</si>
  <si>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</si>
  <si>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</si>
  <si>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</si>
  <si>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</si>
  <si>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</si>
  <si>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</si>
  <si>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</si>
  <si>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</si>
  <si>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</si>
  <si>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</si>
  <si>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</si>
  <si>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</si>
  <si>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</si>
  <si>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</si>
  <si>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</si>
  <si>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</si>
  <si>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</si>
  <si>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</si>
  <si>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</si>
  <si>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</si>
  <si>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</si>
  <si>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</si>
  <si>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</si>
  <si>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</si>
  <si>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</si>
  <si>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</si>
  <si>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</si>
  <si>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</si>
  <si>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</si>
  <si>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</si>
  <si>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</si>
  <si>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</si>
  <si>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</si>
  <si>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</si>
  <si>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</si>
  <si>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</si>
  <si>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</si>
  <si>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</si>
  <si>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</si>
  <si>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</si>
  <si>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</si>
  <si>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</si>
  <si>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</si>
  <si>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</si>
  <si>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</si>
  <si>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</si>
  <si>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</si>
  <si>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</si>
  <si>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</si>
  <si>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</si>
  <si>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</si>
  <si>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</si>
  <si>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</si>
  <si>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</si>
  <si>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</si>
  <si>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</si>
  <si>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</si>
  <si>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</si>
  <si>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</si>
  <si>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</si>
  <si>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</si>
  <si>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</si>
  <si>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</si>
  <si>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</si>
  <si>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</si>
  <si>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</si>
  <si>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</si>
  <si>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</si>
  <si>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</si>
  <si>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</si>
  <si>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</si>
  <si>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</si>
  <si>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</si>
  <si>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</si>
  <si>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</si>
  <si>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</si>
  <si>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</si>
  <si>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</si>
  <si>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</si>
  <si>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</si>
  <si>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</si>
  <si>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</si>
  <si>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</si>
  <si>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</si>
  <si>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</si>
  <si>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</si>
  <si>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</si>
  <si>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</si>
  <si>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</si>
  <si>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</si>
  <si>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</si>
  <si>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</si>
  <si>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</si>
  <si>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</si>
  <si>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</si>
  <si>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</si>
  <si>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</si>
  <si>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</si>
  <si>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</si>
  <si>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</si>
  <si>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</si>
  <si>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</si>
  <si>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</si>
  <si>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</si>
  <si>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</si>
  <si>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</si>
  <si>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</si>
  <si>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</si>
  <si>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</si>
  <si>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</si>
  <si>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</si>
  <si>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</si>
  <si>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</si>
  <si>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</si>
  <si>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</si>
  <si>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</si>
  <si>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</si>
  <si>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</si>
  <si>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</si>
  <si>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</si>
  <si>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</si>
  <si>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</si>
  <si>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</si>
  <si>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</si>
  <si>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</si>
  <si>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</si>
  <si>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</si>
  <si>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</si>
  <si>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</si>
  <si>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</si>
  <si>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</si>
  <si>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</si>
  <si>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</si>
  <si>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</si>
  <si>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</si>
  <si>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</si>
  <si>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</si>
  <si>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</si>
  <si>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</si>
  <si>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</si>
  <si>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</si>
  <si>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</si>
  <si>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</si>
  <si>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</si>
  <si>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</si>
  <si>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</si>
  <si>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</si>
  <si>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</si>
  <si>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</si>
  <si>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</si>
  <si>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</si>
  <si>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</si>
  <si>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</si>
  <si>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</si>
  <si>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</si>
  <si>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</si>
  <si>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</si>
  <si>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</si>
  <si>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</si>
  <si>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</si>
  <si>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</si>
  <si>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</si>
  <si>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</si>
  <si>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</si>
  <si>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</si>
  <si>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</si>
  <si>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</si>
  <si>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</si>
  <si>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</si>
  <si>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</si>
  <si>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</si>
  <si>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</si>
  <si>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</si>
  <si>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</si>
  <si>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</si>
  <si>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</si>
  <si>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</si>
  <si>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</si>
  <si>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</si>
  <si>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</si>
  <si>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</si>
  <si>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</si>
  <si>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</si>
  <si>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</si>
  <si>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</si>
  <si>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</si>
  <si>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</si>
  <si>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</si>
  <si>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</si>
  <si>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</si>
  <si>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</si>
  <si>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</si>
  <si>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</si>
  <si>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</si>
  <si>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</si>
  <si>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</si>
  <si>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</si>
  <si>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</si>
  <si>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</si>
  <si>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</si>
  <si>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</si>
  <si>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</si>
  <si>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</si>
  <si>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</si>
  <si>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</si>
  <si>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</si>
  <si>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</si>
  <si>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</si>
  <si>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</si>
  <si>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</si>
  <si>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</si>
  <si>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</si>
  <si>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</si>
  <si>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</si>
  <si>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</si>
  <si>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</si>
  <si>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</si>
  <si>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</si>
  <si>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</si>
  <si>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</si>
  <si>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</si>
  <si>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</si>
  <si>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</si>
  <si>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</si>
  <si>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</si>
  <si>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</si>
  <si>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</si>
  <si>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</si>
  <si>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</si>
  <si>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</si>
  <si>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</si>
  <si>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</si>
  <si>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</si>
  <si>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</si>
  <si>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</si>
  <si>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</si>
  <si>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</si>
  <si>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</si>
  <si>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</si>
  <si>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</si>
  <si>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</si>
  <si>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</si>
  <si>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</si>
  <si>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</si>
  <si>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</si>
  <si>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</si>
  <si>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</si>
  <si>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</si>
  <si>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</si>
  <si>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</si>
  <si>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</si>
  <si>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</si>
  <si>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</si>
  <si>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</si>
  <si>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</si>
  <si>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</si>
  <si>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</si>
  <si>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</si>
  <si>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</si>
  <si>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</si>
  <si>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</si>
  <si>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</si>
  <si>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</si>
  <si>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</si>
  <si>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</si>
  <si>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</si>
  <si>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</si>
  <si>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</si>
  <si>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</si>
  <si>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</si>
  <si>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</si>
  <si>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</si>
  <si>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</si>
  <si>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</si>
  <si>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</si>
  <si>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</si>
  <si>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</si>
  <si>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</si>
  <si>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</si>
  <si>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</si>
  <si>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</si>
  <si>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</si>
  <si>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</si>
  <si>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</si>
  <si>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</si>
  <si>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</si>
  <si>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</si>
  <si>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</si>
  <si>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</si>
  <si>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</si>
  <si>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</si>
  <si>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</si>
  <si>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</si>
  <si>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</si>
  <si>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</si>
  <si>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</si>
  <si>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</si>
  <si>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</si>
  <si>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</si>
  <si>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</si>
  <si>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</si>
  <si>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</si>
  <si>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</si>
  <si>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</si>
  <si>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</si>
  <si>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</si>
  <si>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</si>
  <si>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</si>
  <si>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</si>
  <si>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</si>
  <si>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</si>
  <si>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</si>
  <si>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</si>
  <si>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</si>
  <si>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</si>
  <si>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</si>
  <si>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</si>
  <si>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</si>
  <si>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</si>
  <si>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</si>
  <si>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</si>
  <si>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</si>
  <si>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</si>
  <si>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</si>
  <si>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</si>
  <si>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</si>
  <si>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</si>
  <si>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</si>
  <si>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</si>
  <si>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</si>
  <si>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</si>
  <si>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</si>
  <si>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</si>
  <si>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</si>
  <si>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</si>
  <si>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</si>
  <si>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</si>
  <si>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</si>
  <si>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</si>
  <si>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</si>
  <si>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</si>
  <si>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</si>
  <si>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</si>
  <si>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</si>
  <si>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</si>
  <si>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</si>
  <si>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</si>
  <si>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</si>
  <si>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</si>
  <si>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</si>
  <si>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</si>
  <si>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</si>
  <si>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</si>
  <si>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</si>
  <si>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</si>
  <si>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</si>
  <si>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</si>
  <si>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</si>
  <si>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</si>
  <si>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</si>
  <si>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</si>
  <si>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</si>
  <si>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</si>
  <si>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</si>
  <si>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</si>
  <si>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</si>
  <si>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</si>
  <si>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</si>
  <si>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</si>
  <si>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</si>
  <si>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</si>
  <si>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</si>
  <si>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</si>
  <si>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</si>
  <si>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</si>
  <si>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</si>
  <si>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</si>
  <si>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</si>
  <si>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</si>
  <si>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</si>
  <si>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</si>
  <si>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</si>
  <si>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</si>
  <si>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</si>
  <si>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</si>
  <si>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</si>
  <si>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</si>
  <si>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</si>
  <si>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</si>
  <si>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</si>
  <si>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</si>
  <si>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</si>
  <si>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</si>
  <si>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</si>
  <si>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</si>
  <si>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</si>
  <si>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</si>
  <si>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</si>
  <si>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</si>
  <si>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</si>
  <si>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</si>
  <si>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</si>
  <si>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</si>
  <si>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</si>
  <si>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</si>
  <si>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</si>
  <si>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</si>
  <si>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</si>
  <si>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</si>
  <si>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</si>
  <si>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</si>
  <si>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</si>
  <si>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</si>
  <si>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</si>
  <si>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</si>
  <si>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</si>
  <si>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</si>
  <si>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</si>
  <si>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</si>
  <si>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</si>
  <si>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</si>
  <si>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</si>
  <si>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</si>
  <si>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</si>
  <si>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</si>
  <si>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</si>
  <si>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</si>
  <si>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</si>
  <si>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</si>
  <si>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</si>
  <si>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</si>
  <si>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</si>
  <si>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</si>
  <si>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</si>
  <si>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</si>
  <si>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</si>
  <si>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</si>
  <si>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</si>
  <si>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</si>
  <si>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</si>
  <si>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</si>
  <si>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</si>
  <si>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</si>
  <si>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</si>
  <si>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</si>
  <si>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</si>
  <si>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</si>
  <si>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</si>
  <si>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</si>
  <si>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</si>
  <si>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</si>
  <si>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</si>
  <si>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</si>
  <si>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</si>
  <si>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</si>
  <si>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</si>
  <si>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</si>
  <si>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</si>
  <si>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</si>
  <si>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</si>
  <si>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</si>
  <si>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</si>
  <si>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</si>
  <si>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</si>
  <si>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</si>
  <si>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</si>
  <si>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</si>
  <si>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</si>
  <si>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</si>
  <si>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</si>
  <si>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</si>
  <si>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</si>
  <si>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</si>
  <si>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</si>
  <si>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</si>
  <si>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</si>
  <si>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</si>
  <si>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</si>
  <si>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</si>
  <si>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</si>
  <si>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</si>
  <si>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</si>
  <si>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</si>
  <si>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</si>
  <si>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</si>
  <si>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</si>
  <si>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</si>
  <si>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</si>
  <si>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</si>
  <si>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</si>
  <si>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</si>
  <si>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</si>
  <si>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</si>
  <si>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</si>
  <si>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</si>
  <si>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</si>
  <si>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</si>
  <si>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</si>
  <si>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</si>
  <si>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</si>
  <si>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</si>
  <si>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</si>
  <si>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</si>
  <si>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</si>
  <si>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</si>
  <si>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</si>
  <si>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</si>
  <si>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</si>
  <si>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</si>
  <si>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</si>
  <si>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</si>
  <si>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</si>
  <si>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</si>
  <si>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</si>
  <si>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</si>
  <si>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</si>
  <si>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</si>
  <si>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</si>
  <si>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</si>
  <si>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</si>
  <si>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</si>
  <si>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</si>
  <si>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</si>
  <si>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</si>
  <si>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</si>
  <si>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</si>
  <si>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</si>
  <si>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</si>
  <si>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</si>
  <si>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</si>
  <si>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</si>
  <si>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</si>
  <si>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</si>
  <si>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</si>
  <si>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</si>
  <si>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</si>
  <si>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</si>
  <si>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</si>
  <si>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</si>
  <si>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</si>
  <si>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</si>
  <si>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</si>
  <si>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</si>
  <si>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</si>
  <si>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</si>
  <si>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</si>
  <si>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</si>
  <si>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</si>
  <si>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</si>
  <si>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</si>
  <si>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</si>
  <si>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</si>
  <si>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</si>
  <si>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</si>
  <si>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</si>
  <si>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</si>
  <si>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</si>
  <si>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</si>
  <si>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</si>
  <si>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</si>
  <si>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</si>
  <si>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</si>
  <si>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</si>
  <si>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</si>
  <si>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</si>
  <si>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</si>
  <si>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</si>
  <si>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</si>
  <si>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</si>
  <si>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</si>
  <si>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</si>
  <si>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</si>
  <si>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</si>
  <si>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</si>
  <si>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</si>
  <si>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</si>
  <si>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</si>
  <si>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</si>
  <si>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</si>
  <si>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</si>
  <si>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</si>
  <si>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</si>
  <si>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</si>
  <si>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</si>
  <si>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</si>
  <si>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</si>
  <si>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</si>
  <si>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</si>
  <si>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</si>
  <si>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</si>
  <si>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</si>
  <si>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</si>
  <si>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</si>
  <si>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</si>
  <si>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</si>
  <si>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</si>
  <si>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</si>
  <si>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</si>
  <si>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</si>
  <si>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</si>
  <si>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</si>
  <si>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</si>
  <si>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</si>
  <si>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</si>
  <si>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</si>
  <si>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</si>
  <si>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</si>
  <si>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</si>
  <si>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</si>
  <si>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</si>
  <si>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</si>
  <si>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</si>
  <si>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</si>
  <si>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</si>
  <si>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</si>
  <si>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</si>
  <si>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</si>
  <si>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</si>
  <si>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</si>
  <si>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</si>
  <si>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</si>
  <si>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</si>
  <si>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</si>
  <si>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</si>
  <si>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</si>
  <si>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</si>
  <si>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</si>
  <si>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</si>
  <si>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</si>
  <si>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</si>
  <si>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</si>
  <si>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</si>
  <si>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</si>
  <si>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</si>
  <si>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</si>
  <si>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</si>
  <si>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</si>
  <si>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</si>
  <si>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</si>
  <si>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</si>
  <si>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</si>
  <si>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</si>
  <si>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</si>
  <si>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</si>
  <si>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</si>
  <si>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</si>
  <si>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</si>
  <si>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</si>
  <si>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</si>
  <si>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</si>
  <si>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</si>
  <si>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</si>
  <si>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</si>
  <si>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</si>
  <si>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</si>
  <si>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</si>
  <si>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</si>
  <si>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</si>
  <si>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</si>
  <si>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</si>
  <si>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</si>
  <si>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</si>
  <si>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</si>
  <si>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</si>
  <si>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</si>
  <si>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</si>
  <si>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</si>
  <si>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</si>
  <si>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</si>
  <si>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</si>
  <si>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</si>
  <si>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</si>
  <si>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</si>
  <si>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</si>
  <si>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</si>
  <si>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</si>
  <si>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</si>
  <si>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</si>
  <si>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</si>
  <si>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</si>
  <si>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</si>
  <si>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</si>
  <si>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</si>
  <si>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</si>
  <si>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</si>
  <si>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</si>
  <si>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</si>
  <si>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</si>
  <si>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</si>
  <si>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</si>
  <si>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</si>
  <si>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</si>
  <si>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</si>
  <si>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</si>
  <si>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</si>
  <si>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</si>
  <si>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</si>
  <si>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</si>
  <si>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</si>
  <si>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</si>
  <si>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</si>
  <si>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</si>
  <si>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</si>
  <si>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</si>
  <si>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</si>
  <si>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</si>
  <si>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</si>
  <si>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</si>
  <si>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</si>
  <si>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</si>
  <si>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</si>
  <si>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</si>
  <si>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</si>
  <si>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</si>
  <si>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</si>
  <si>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</si>
  <si>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</si>
  <si>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</si>
  <si>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</si>
  <si>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</si>
  <si>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</si>
  <si>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</si>
  <si>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</si>
  <si>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</si>
  <si>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</si>
  <si>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</si>
  <si>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</si>
  <si>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</si>
  <si>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</si>
  <si>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</si>
  <si>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</si>
  <si>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</si>
  <si>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</si>
  <si>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</si>
  <si>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</si>
  <si>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</si>
  <si>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</si>
  <si>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</si>
  <si>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</si>
  <si>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</si>
  <si>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</si>
  <si>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</si>
  <si>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</si>
  <si>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</si>
  <si>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</si>
  <si>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</si>
  <si>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</si>
  <si>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</si>
  <si>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</si>
  <si>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</si>
  <si>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</si>
  <si>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</si>
  <si>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</si>
  <si>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</si>
  <si>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</si>
  <si>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</si>
  <si>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</si>
  <si>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</si>
  <si>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</si>
  <si>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</si>
  <si>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</si>
  <si>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</si>
  <si>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</si>
  <si>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</si>
  <si>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</si>
  <si>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</si>
  <si>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</si>
  <si>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</si>
  <si>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</si>
  <si>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</si>
  <si>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</si>
  <si>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</si>
  <si>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</si>
  <si>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</si>
  <si>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</si>
  <si>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</si>
  <si>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</si>
  <si>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</si>
  <si>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</si>
  <si>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</si>
  <si>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</si>
  <si>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</si>
  <si>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</si>
  <si>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</si>
  <si>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</si>
  <si>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</si>
  <si>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</si>
  <si>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</si>
  <si>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</si>
  <si>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</si>
  <si>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</si>
  <si>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</si>
  <si>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</si>
  <si>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</si>
  <si>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</si>
  <si>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</si>
  <si>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</si>
  <si>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</si>
  <si>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</si>
  <si>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</si>
  <si>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</si>
  <si>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</si>
  <si>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</si>
  <si>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</si>
  <si>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</si>
  <si>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</si>
  <si>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</si>
  <si>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</si>
  <si>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</si>
  <si>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</si>
  <si>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</si>
  <si>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</si>
  <si>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</si>
  <si>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</si>
  <si>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</si>
  <si>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</si>
  <si>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</si>
  <si>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</si>
  <si>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</si>
  <si>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</si>
  <si>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</si>
  <si>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</si>
  <si>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</si>
  <si>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</si>
  <si>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</si>
  <si>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</si>
  <si>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</si>
  <si>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</si>
  <si>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</si>
  <si>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</si>
  <si>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</si>
  <si>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</si>
  <si>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</si>
  <si>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</si>
  <si>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</si>
  <si>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</si>
  <si>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</si>
  <si>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</si>
  <si>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</si>
  <si>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</si>
  <si>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</si>
  <si>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</si>
  <si>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</si>
  <si>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</si>
  <si>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</si>
  <si>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</si>
  <si>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</si>
  <si>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</si>
  <si>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</si>
  <si>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</si>
  <si>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</si>
  <si>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</si>
  <si>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</si>
  <si>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</si>
  <si>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</si>
  <si>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</si>
  <si>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</si>
  <si>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</si>
  <si>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</si>
  <si>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</si>
  <si>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</si>
  <si>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</si>
  <si>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</si>
  <si>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</si>
  <si>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</si>
  <si>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</si>
  <si>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</si>
  <si>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</si>
  <si>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</si>
  <si>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</si>
  <si>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</si>
  <si>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</si>
  <si>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</si>
  <si>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</si>
  <si>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</si>
  <si>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</si>
  <si>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</si>
  <si>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</si>
  <si>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</si>
  <si>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</si>
  <si>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</si>
  <si>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</si>
  <si>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</si>
  <si>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</si>
  <si>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</si>
  <si>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</si>
  <si>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</si>
  <si>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</si>
  <si>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</si>
  <si>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</si>
  <si>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</si>
  <si>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</si>
  <si>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</si>
  <si>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</si>
  <si>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</si>
  <si>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</si>
  <si>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</si>
  <si>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</si>
  <si>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</si>
  <si>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</si>
  <si>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</si>
  <si>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</si>
  <si>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</si>
  <si>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</si>
  <si>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</si>
  <si>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</si>
  <si>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</si>
  <si>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</si>
  <si>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</si>
  <si>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</si>
  <si>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</si>
  <si>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</si>
  <si>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</si>
  <si>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</si>
  <si>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</si>
  <si>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</si>
  <si>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</si>
  <si>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</si>
  <si>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</si>
  <si>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</si>
  <si>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</si>
  <si>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</si>
  <si>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</si>
  <si>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</si>
  <si>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</si>
  <si>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</si>
  <si>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</si>
  <si>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</si>
  <si>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</si>
  <si>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</si>
  <si>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</si>
  <si>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</si>
  <si>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</si>
  <si>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</si>
  <si>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</si>
  <si>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</si>
  <si>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</si>
  <si>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</si>
  <si>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</si>
  <si>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</si>
  <si>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</si>
  <si>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</si>
  <si>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</si>
  <si>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</si>
  <si>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</si>
  <si>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</si>
  <si>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</si>
  <si>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</si>
  <si>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</si>
  <si>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</si>
  <si>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</si>
  <si>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</si>
  <si>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</si>
  <si>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</si>
  <si>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</si>
  <si>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</si>
  <si>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</si>
  <si>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</si>
  <si>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</si>
  <si>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</si>
  <si>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</si>
  <si>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</si>
  <si>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</si>
  <si>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</si>
  <si>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</si>
  <si>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</si>
  <si>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</si>
  <si>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</si>
  <si>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</si>
  <si>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</si>
  <si>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</si>
  <si>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</si>
  <si>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</si>
  <si>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</si>
  <si>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</si>
  <si>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</si>
  <si>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</si>
  <si>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</si>
  <si>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</si>
  <si>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</si>
  <si>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</si>
  <si>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</si>
  <si>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</si>
  <si>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</si>
  <si>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</si>
  <si>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</si>
  <si>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</si>
  <si>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</si>
  <si>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</si>
  <si>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</si>
  <si>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</si>
  <si>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</si>
  <si>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</si>
  <si>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</si>
  <si>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</si>
  <si>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</si>
  <si>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</si>
  <si>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</si>
  <si>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</si>
  <si>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</si>
  <si>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</si>
  <si>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</si>
  <si>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</si>
  <si>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</si>
  <si>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</si>
  <si>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</si>
  <si>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</si>
  <si>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</si>
  <si>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</si>
  <si>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</si>
  <si>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</si>
  <si>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</si>
  <si>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</si>
  <si>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</si>
  <si>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</si>
  <si>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</si>
  <si>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</si>
  <si>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</si>
  <si>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</si>
  <si>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</si>
  <si>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</si>
  <si>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</si>
  <si>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</si>
  <si>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</si>
  <si>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</si>
  <si>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</si>
  <si>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</si>
  <si>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</si>
  <si>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</si>
  <si>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</si>
  <si>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</si>
  <si>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</si>
  <si>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</si>
  <si>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</si>
  <si>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</si>
  <si>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</si>
  <si>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</si>
  <si>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</si>
  <si>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</si>
  <si>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</si>
  <si>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</si>
  <si>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</si>
  <si>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</si>
  <si>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</si>
  <si>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</si>
  <si>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</si>
  <si>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</si>
  <si>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</si>
  <si>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</si>
  <si>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</si>
  <si>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</si>
  <si>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</si>
  <si>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</si>
  <si>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</si>
  <si>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</si>
  <si>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</si>
  <si>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</si>
  <si>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</si>
  <si>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</si>
  <si>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</si>
  <si>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</si>
  <si>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</si>
  <si>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</si>
  <si>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</si>
  <si>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</si>
  <si>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</si>
  <si>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</si>
  <si>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</si>
  <si>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</si>
  <si>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</si>
  <si>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</si>
  <si>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</si>
  <si>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</si>
  <si>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</si>
  <si>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</si>
  <si>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</si>
  <si>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</si>
  <si>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</si>
  <si>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</si>
  <si>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</si>
  <si>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</si>
  <si>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</si>
  <si>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</si>
  <si>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</si>
  <si>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</si>
  <si>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</si>
  <si>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</si>
  <si>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</si>
  <si>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</si>
  <si>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</si>
  <si>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</si>
  <si>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</si>
  <si>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</si>
  <si>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</si>
  <si>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</si>
  <si>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</si>
  <si>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</si>
  <si>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</si>
  <si>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</si>
  <si>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</si>
  <si>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</si>
  <si>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</si>
  <si>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</si>
  <si>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</si>
  <si>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</si>
  <si>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</si>
  <si>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</si>
  <si>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</si>
  <si>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</si>
  <si>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</si>
  <si>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</si>
  <si>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</si>
  <si>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</si>
  <si>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</si>
  <si>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</si>
  <si>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</si>
  <si>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</si>
  <si>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</si>
  <si>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</si>
  <si>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</si>
  <si>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</si>
  <si>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</si>
  <si>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</si>
  <si>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</si>
  <si>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</si>
  <si>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</si>
  <si>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</si>
  <si>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</si>
  <si>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</si>
  <si>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</si>
  <si>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</si>
  <si>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</si>
  <si>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</si>
  <si>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</si>
  <si>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</si>
  <si>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</si>
  <si>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</si>
  <si>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</si>
  <si>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</si>
  <si>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</si>
  <si>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</si>
  <si>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</si>
  <si>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</si>
  <si>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</si>
  <si>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</si>
  <si>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</si>
  <si>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</si>
  <si>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</si>
  <si>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</si>
  <si>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</si>
  <si>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</si>
  <si>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</si>
  <si>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</si>
  <si>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</si>
  <si>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</si>
  <si>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</si>
  <si>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</si>
  <si>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</si>
  <si>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</si>
  <si>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</si>
  <si>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</si>
  <si>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</si>
  <si>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</si>
  <si>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</si>
  <si>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</si>
  <si>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</si>
  <si>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</si>
  <si>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</si>
  <si>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</si>
  <si>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</si>
  <si>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</si>
  <si>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</si>
  <si>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</si>
  <si>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</si>
  <si>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</si>
  <si>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</si>
  <si>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</si>
  <si>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</si>
  <si>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</si>
  <si>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</si>
  <si>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</si>
  <si>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</si>
  <si>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</si>
  <si>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</si>
  <si>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</si>
  <si>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</si>
  <si>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</si>
  <si>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</si>
  <si>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</si>
  <si>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</si>
  <si>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</si>
  <si>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</si>
  <si>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</si>
  <si>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</si>
  <si>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</si>
  <si>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</si>
  <si>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</si>
  <si>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</si>
  <si>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</si>
  <si>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</si>
  <si>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</si>
  <si>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</si>
  <si>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</si>
  <si>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</si>
  <si>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</si>
  <si>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</si>
  <si>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</si>
  <si>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</si>
  <si>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</si>
  <si>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</si>
  <si>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</si>
  <si>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</si>
  <si>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</si>
  <si>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</si>
  <si>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</si>
  <si>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</si>
  <si>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</si>
  <si>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</si>
  <si>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</si>
  <si>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</si>
  <si>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</si>
  <si>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</si>
  <si>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</si>
  <si>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</si>
  <si>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</si>
  <si>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</si>
  <si>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</si>
  <si>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</si>
  <si>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</si>
  <si>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</si>
  <si>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</si>
  <si>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</si>
  <si>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</si>
  <si>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</si>
  <si>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</si>
  <si>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</si>
  <si>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</si>
  <si>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</si>
  <si>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</si>
  <si>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</si>
  <si>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</si>
  <si>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</si>
  <si>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</si>
  <si>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</si>
  <si>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</si>
  <si>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</si>
  <si>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</si>
  <si>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</si>
  <si>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</si>
  <si>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</si>
  <si>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</si>
  <si>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</si>
  <si>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</si>
  <si>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</si>
  <si>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</si>
  <si>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</si>
  <si>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</si>
  <si>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</si>
  <si>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</si>
  <si>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</si>
  <si>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</si>
  <si>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</si>
  <si>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</si>
  <si>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</si>
  <si>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</si>
  <si>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</si>
  <si>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</si>
  <si>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</si>
  <si>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</si>
  <si>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</si>
  <si>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</si>
  <si>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</si>
  <si>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</si>
  <si>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</si>
  <si>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</si>
  <si>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</si>
  <si>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</si>
  <si>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</si>
  <si>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</si>
  <si>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</si>
  <si>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</si>
  <si>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</si>
  <si>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</si>
  <si>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</si>
  <si>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</si>
  <si>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</si>
  <si>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</si>
  <si>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</si>
  <si>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</si>
  <si>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</si>
  <si>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</si>
  <si>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</si>
  <si>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</si>
  <si>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</si>
  <si>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</si>
  <si>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</si>
  <si>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</si>
  <si>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</si>
  <si>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</si>
  <si>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</si>
  <si>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</si>
  <si>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</si>
  <si>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</si>
  <si>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</si>
  <si>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</si>
  <si>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</si>
  <si>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</si>
  <si>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</si>
  <si>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</si>
  <si>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</si>
  <si>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</si>
  <si>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</si>
  <si>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</si>
  <si>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</si>
  <si>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</si>
  <si>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</si>
  <si>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</si>
  <si>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</si>
  <si>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</si>
  <si>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</si>
  <si>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</si>
  <si>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</si>
  <si>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</si>
  <si>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</si>
  <si>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</si>
  <si>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</si>
  <si>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</si>
  <si>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</si>
  <si>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</si>
  <si>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</si>
  <si>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</si>
  <si>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</si>
  <si>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</si>
  <si>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</si>
  <si>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</si>
  <si>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</si>
  <si>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</si>
  <si>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</si>
  <si>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</si>
  <si>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</si>
  <si>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</si>
  <si>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</si>
  <si>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</si>
  <si>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</si>
  <si>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</si>
  <si>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</si>
  <si>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</si>
  <si>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</si>
  <si>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</si>
  <si>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</si>
  <si>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</si>
  <si>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</si>
  <si>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</si>
  <si>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</si>
  <si>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</si>
  <si>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</si>
  <si>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</si>
  <si>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</si>
  <si>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</si>
  <si>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</si>
  <si>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</si>
  <si>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</si>
  <si>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</si>
  <si>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</si>
  <si>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</si>
  <si>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</si>
  <si>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</si>
  <si>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</si>
  <si>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</si>
  <si>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</si>
  <si>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</si>
  <si>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</si>
  <si>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</si>
  <si>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</si>
  <si>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</si>
  <si>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</si>
  <si>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</si>
  <si>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</si>
  <si>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</si>
  <si>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</si>
  <si>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</si>
  <si>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</si>
  <si>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</si>
  <si>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</si>
  <si>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</si>
  <si>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</si>
  <si>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</si>
  <si>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</si>
  <si>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</si>
  <si>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</si>
  <si>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</si>
  <si>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</si>
  <si>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</si>
  <si>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</si>
  <si>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</si>
  <si>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</si>
  <si>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</si>
  <si>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</si>
  <si>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</si>
  <si>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</si>
  <si>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</si>
  <si>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</si>
  <si>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</si>
  <si>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</si>
  <si>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</si>
  <si>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</si>
  <si>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</si>
  <si>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</si>
  <si>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</si>
  <si>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</si>
  <si>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</si>
  <si>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</si>
  <si>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</si>
  <si>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</si>
  <si>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</si>
  <si>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</si>
  <si>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</si>
  <si>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</si>
  <si>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</si>
  <si>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</si>
  <si>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</si>
  <si>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</si>
  <si>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</si>
  <si>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</si>
  <si>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</si>
  <si>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</si>
  <si>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</si>
  <si>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</si>
  <si>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</si>
  <si>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</si>
  <si>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</si>
  <si>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</si>
  <si>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</si>
  <si>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</si>
  <si>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</si>
  <si>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</si>
  <si>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</si>
  <si>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</si>
  <si>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</si>
  <si>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</si>
  <si>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</si>
  <si>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</si>
  <si>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</si>
  <si>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</si>
  <si>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</si>
  <si>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</si>
  <si>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</si>
  <si>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</si>
  <si>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</si>
  <si>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</si>
  <si>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</si>
  <si>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</si>
  <si>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</si>
  <si>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</si>
  <si>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</si>
  <si>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</si>
  <si>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</si>
  <si>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</si>
  <si>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</si>
  <si>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</si>
  <si>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</si>
  <si>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</si>
  <si>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</si>
  <si>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</si>
  <si>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</si>
  <si>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</si>
  <si>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</si>
  <si>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</si>
  <si>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</si>
  <si>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</si>
  <si>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</si>
  <si>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</si>
  <si>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</si>
  <si>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</si>
  <si>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</si>
  <si>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</si>
  <si>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</si>
  <si>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</si>
  <si>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</si>
  <si>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</si>
  <si>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</si>
  <si>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</si>
  <si>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</si>
  <si>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</si>
  <si>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</si>
  <si>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</si>
  <si>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</si>
  <si>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</si>
  <si>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</si>
  <si>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</si>
  <si>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</si>
  <si>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</si>
  <si>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</si>
  <si>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</si>
  <si>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</si>
  <si>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</si>
  <si>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</si>
  <si>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</si>
  <si>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</si>
  <si>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</si>
  <si>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</si>
  <si>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</si>
  <si>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</si>
  <si>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</si>
  <si>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</si>
  <si>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</si>
  <si>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</si>
  <si>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</si>
  <si>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</si>
  <si>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</si>
  <si>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</si>
  <si>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</si>
  <si>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</si>
  <si>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</si>
  <si>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</si>
  <si>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</si>
  <si>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</si>
  <si>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</si>
  <si>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</si>
  <si>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</si>
  <si>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</si>
  <si>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</si>
  <si>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</si>
  <si>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</si>
  <si>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</si>
  <si>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</si>
  <si>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</si>
  <si>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</si>
  <si>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</si>
  <si>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</si>
  <si>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</si>
  <si>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</si>
  <si>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</si>
  <si>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</si>
  <si>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</si>
  <si>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</si>
  <si>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</si>
  <si>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</si>
  <si>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</si>
  <si>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</si>
  <si>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</si>
  <si>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</si>
  <si>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</si>
  <si>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</si>
  <si>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</si>
  <si>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</si>
  <si>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</si>
  <si>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</si>
  <si>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</si>
  <si>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</si>
  <si>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</si>
  <si>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</si>
  <si>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</si>
  <si>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</si>
  <si>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</si>
  <si>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</si>
  <si>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</si>
  <si>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</si>
  <si>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</si>
  <si>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</si>
  <si>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</si>
  <si>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</si>
  <si>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</si>
  <si>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</si>
  <si>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</si>
  <si>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</si>
  <si>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</si>
  <si>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</si>
  <si>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</si>
  <si>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</si>
  <si>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</si>
  <si>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</si>
  <si>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</si>
  <si>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</si>
  <si>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</si>
  <si>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</si>
  <si>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</si>
  <si>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</si>
  <si>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</si>
  <si>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</si>
  <si>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</si>
  <si>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</si>
  <si>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</si>
  <si>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</si>
  <si>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</si>
  <si>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</si>
  <si>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</si>
  <si>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</si>
  <si>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</si>
  <si>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</si>
  <si>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</si>
  <si>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</si>
  <si>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</si>
  <si>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</si>
  <si>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</si>
  <si>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</si>
  <si>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</si>
  <si>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</si>
  <si>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</si>
  <si>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</si>
  <si>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</si>
  <si>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</si>
  <si>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</si>
  <si>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</si>
  <si>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</si>
  <si>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</si>
  <si>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</si>
  <si>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</si>
  <si>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</si>
  <si>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</si>
  <si>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</si>
  <si>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</si>
  <si>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</si>
  <si>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</si>
  <si>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</si>
  <si>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</si>
  <si>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</si>
  <si>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</si>
  <si>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</si>
  <si>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</si>
  <si>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</si>
  <si>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</si>
  <si>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</si>
  <si>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</si>
  <si>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</si>
  <si>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</si>
  <si>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</si>
  <si>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</si>
  <si>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</si>
  <si>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</si>
  <si>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</si>
  <si>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</si>
  <si>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</si>
  <si>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</si>
  <si>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</si>
  <si>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</si>
  <si>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</si>
  <si>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</si>
  <si>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</si>
  <si>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</si>
  <si>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</si>
  <si>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</si>
  <si>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</si>
  <si>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</si>
  <si>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</si>
  <si>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</si>
  <si>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</si>
  <si>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</si>
  <si>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</si>
  <si>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</si>
  <si>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</si>
  <si>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</si>
  <si>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</si>
  <si>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</si>
  <si>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</si>
  <si>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</si>
  <si>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</si>
  <si>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</si>
  <si>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</si>
  <si>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</si>
  <si>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</si>
  <si>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</si>
  <si>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</si>
  <si>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</si>
  <si>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</si>
  <si>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</si>
  <si>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</si>
  <si>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</si>
  <si>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</si>
  <si>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</si>
  <si>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</si>
  <si>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</si>
  <si>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</si>
  <si>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</si>
  <si>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</si>
  <si>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</si>
  <si>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</si>
  <si>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</si>
  <si>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</si>
  <si>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</si>
  <si>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</si>
  <si>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</si>
  <si>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</si>
  <si>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</si>
  <si>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</si>
  <si>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</si>
  <si>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</si>
  <si>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</si>
  <si>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</si>
  <si>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</si>
  <si>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</si>
  <si>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</si>
  <si>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</si>
  <si>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</si>
  <si>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</si>
  <si>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</si>
  <si>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</si>
  <si>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</si>
  <si>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</si>
  <si>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</si>
  <si>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</si>
  <si>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</si>
  <si>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</si>
  <si>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</si>
  <si>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</si>
  <si>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</si>
  <si>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</si>
  <si>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</si>
  <si>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</si>
  <si>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</si>
  <si>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</si>
  <si>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</si>
  <si>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</si>
  <si>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</si>
  <si>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</si>
  <si>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</si>
  <si>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</si>
  <si>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</si>
  <si>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</si>
  <si>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</si>
  <si>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</si>
  <si>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</si>
  <si>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</si>
  <si>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</si>
  <si>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</si>
  <si>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</si>
  <si>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</si>
  <si>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</si>
  <si>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</si>
  <si>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</si>
  <si>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</si>
  <si>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</si>
  <si>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</si>
  <si>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</si>
  <si>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</si>
  <si>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</si>
  <si>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</si>
  <si>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</si>
  <si>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</si>
  <si>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</si>
  <si>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</si>
  <si>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</si>
  <si>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</si>
  <si>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</si>
  <si>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</si>
  <si>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</si>
  <si>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</si>
  <si>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</si>
  <si>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</si>
  <si>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</si>
  <si>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</si>
  <si>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</si>
  <si>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</si>
  <si>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</si>
  <si>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</si>
  <si>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</si>
  <si>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</si>
  <si>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</si>
  <si>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</si>
  <si>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</si>
  <si>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</si>
  <si>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</si>
  <si>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</si>
  <si>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</si>
  <si>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</si>
  <si>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</si>
  <si>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</si>
  <si>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</si>
  <si>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</si>
  <si>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</si>
  <si>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</si>
  <si>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</si>
  <si>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</si>
  <si>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</si>
  <si>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</si>
  <si>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</si>
  <si>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</si>
  <si>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</si>
  <si>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</si>
  <si>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</si>
  <si>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</si>
  <si>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</si>
  <si>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</si>
  <si>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</si>
  <si>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</si>
  <si>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</si>
  <si>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</si>
  <si>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</si>
  <si>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</si>
  <si>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</si>
  <si>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</si>
  <si>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</si>
  <si>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</si>
  <si>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</si>
  <si>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</si>
  <si>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</si>
  <si>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</si>
  <si>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</si>
  <si>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</si>
  <si>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</si>
  <si>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</si>
  <si>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</si>
  <si>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</si>
  <si>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</si>
  <si>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</si>
  <si>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</si>
  <si>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</si>
  <si>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</si>
  <si>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</si>
  <si>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</si>
  <si>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</si>
  <si>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</si>
  <si>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</si>
  <si>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</si>
  <si>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</si>
  <si>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</si>
  <si>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</si>
  <si>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</si>
  <si>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</si>
  <si>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</si>
  <si>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</si>
  <si>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</si>
  <si>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</si>
  <si>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</si>
  <si>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</si>
  <si>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</si>
  <si>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</si>
  <si>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</si>
  <si>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</si>
  <si>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</si>
  <si>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</si>
  <si>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</si>
  <si>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</si>
  <si>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</si>
  <si>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</si>
  <si>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</si>
  <si>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</si>
  <si>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</si>
  <si>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</si>
  <si>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</si>
  <si>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</si>
  <si>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</si>
  <si>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</si>
  <si>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</si>
  <si>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</si>
  <si>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</si>
  <si>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</si>
  <si>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</si>
  <si>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</si>
  <si>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</si>
  <si>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</si>
  <si>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</si>
  <si>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</si>
  <si>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</si>
  <si>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</si>
  <si>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</si>
  <si>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</si>
  <si>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</si>
  <si>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</si>
  <si>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</si>
  <si>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</si>
  <si>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</si>
  <si>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</si>
  <si>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</si>
  <si>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</si>
  <si>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</si>
  <si>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</si>
  <si>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</si>
  <si>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</si>
  <si>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</si>
  <si>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</si>
  <si>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</si>
  <si>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</si>
  <si>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</si>
  <si>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</si>
  <si>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</si>
  <si>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</si>
  <si>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</si>
  <si>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</si>
  <si>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</si>
  <si>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</si>
  <si>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</si>
  <si>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</si>
  <si>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</si>
  <si>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</si>
  <si>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</si>
  <si>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</si>
  <si>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</si>
  <si>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</si>
  <si>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</si>
  <si>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</si>
  <si>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</si>
  <si>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</si>
  <si>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</si>
  <si>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</si>
  <si>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</si>
  <si>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</si>
  <si>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</si>
  <si>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</si>
  <si>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</si>
  <si>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</si>
  <si>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</si>
  <si>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</si>
  <si>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</si>
  <si>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</si>
  <si>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</si>
  <si>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</si>
  <si>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</si>
  <si>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</si>
  <si>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</si>
  <si>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</si>
  <si>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</si>
  <si>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</si>
  <si>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</si>
  <si>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</si>
  <si>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</si>
  <si>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</si>
  <si>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</si>
  <si>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</si>
  <si>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</si>
  <si>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</si>
  <si>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</si>
  <si>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</si>
  <si>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</si>
  <si>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</si>
  <si>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</si>
  <si>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</si>
  <si>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</si>
  <si>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</si>
  <si>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</si>
  <si>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</si>
  <si>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</si>
  <si>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</si>
  <si>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</si>
  <si>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</si>
  <si>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</si>
  <si>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</si>
  <si>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</si>
  <si>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</si>
  <si>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</si>
  <si>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</si>
  <si>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</si>
  <si>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</si>
  <si>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</si>
  <si>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</si>
  <si>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</si>
  <si>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</si>
  <si>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</si>
  <si>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</si>
  <si>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</si>
  <si>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</si>
  <si>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</si>
  <si>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</si>
  <si>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</si>
  <si>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</si>
  <si>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</si>
  <si>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</si>
  <si>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</si>
  <si>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</si>
  <si>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</si>
  <si>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</si>
  <si>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</si>
  <si>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</si>
  <si>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</si>
  <si>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</si>
  <si>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</si>
  <si>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</si>
  <si>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</si>
  <si>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</si>
  <si>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</si>
  <si>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</si>
  <si>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</si>
  <si>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</si>
  <si>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</si>
  <si>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</si>
  <si>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</si>
  <si>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</si>
  <si>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</si>
  <si>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</si>
  <si>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</si>
  <si>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</si>
  <si>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</si>
  <si>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</si>
  <si>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</si>
  <si>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</si>
  <si>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</si>
  <si>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</si>
  <si>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</si>
  <si>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</si>
  <si>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</si>
  <si>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</si>
  <si>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</si>
  <si>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</si>
  <si>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</si>
  <si>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</si>
  <si>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</si>
  <si>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</si>
  <si>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</si>
  <si>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</si>
  <si>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</si>
  <si>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</si>
  <si>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</si>
  <si>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</si>
  <si>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</si>
  <si>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</si>
  <si>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</si>
  <si>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</si>
  <si>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</si>
  <si>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</si>
  <si>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</si>
  <si>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</si>
  <si>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</si>
  <si>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</si>
  <si>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</si>
  <si>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</si>
  <si>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</si>
  <si>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</si>
  <si>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</si>
  <si>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</si>
  <si>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</si>
  <si>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</si>
  <si>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</si>
  <si>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</si>
  <si>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</si>
  <si>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</si>
  <si>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</si>
  <si>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</si>
  <si>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</si>
  <si>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</si>
  <si>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</si>
  <si>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</si>
  <si>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</si>
  <si>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</si>
  <si>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</si>
  <si>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</si>
  <si>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</si>
  <si>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</si>
  <si>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</si>
  <si>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</si>
  <si>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</si>
  <si>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</si>
  <si>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</si>
  <si>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</si>
  <si>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</si>
  <si>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</si>
  <si>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</si>
  <si>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</si>
  <si>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</si>
  <si>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</si>
  <si>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</si>
  <si>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</si>
  <si>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</si>
  <si>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</si>
  <si>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</si>
  <si>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</si>
  <si>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</si>
  <si>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</si>
  <si>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</si>
  <si>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</si>
  <si>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</si>
  <si>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</si>
  <si>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</si>
  <si>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</si>
  <si>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</si>
  <si>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</si>
  <si>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</si>
  <si>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</si>
  <si>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</si>
  <si>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</si>
  <si>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</si>
  <si>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</si>
  <si>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</si>
  <si>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</si>
  <si>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</si>
  <si>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</si>
  <si>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</si>
  <si>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</si>
  <si>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</si>
  <si>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</si>
  <si>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</si>
  <si>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</si>
  <si>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</si>
  <si>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</si>
  <si>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</si>
  <si>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</si>
  <si>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</si>
  <si>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</si>
  <si>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</si>
  <si>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</si>
  <si>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</si>
  <si>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</si>
  <si>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</si>
  <si>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</si>
  <si>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</si>
  <si>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</si>
  <si>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</si>
  <si>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</si>
  <si>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</si>
  <si>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</si>
  <si>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</si>
  <si>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</si>
  <si>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</si>
  <si>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</si>
  <si>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</si>
  <si>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</si>
  <si>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</si>
  <si>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</si>
  <si>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</si>
  <si>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</si>
  <si>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</si>
  <si>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</si>
  <si>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</si>
  <si>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</si>
  <si>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</si>
  <si>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</si>
  <si>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</si>
  <si>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</si>
  <si>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</si>
  <si>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</si>
  <si>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</si>
  <si>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</si>
  <si>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</si>
  <si>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</si>
  <si>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</si>
  <si>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</si>
  <si>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</si>
  <si>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</si>
  <si>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</si>
  <si>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</si>
  <si>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</si>
  <si>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</si>
  <si>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</si>
  <si>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</si>
  <si>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</si>
  <si>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</si>
  <si>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</si>
  <si>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</si>
  <si>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</si>
  <si>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</si>
  <si>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</si>
  <si>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</si>
  <si>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</si>
  <si>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</si>
  <si>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</si>
  <si>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</si>
  <si>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</si>
  <si>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</si>
  <si>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</si>
  <si>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</si>
  <si>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</si>
  <si>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</si>
  <si>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</si>
  <si>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</si>
  <si>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</si>
  <si>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</si>
  <si>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</si>
  <si>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</si>
  <si>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</si>
  <si>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</si>
  <si>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</si>
  <si>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</si>
  <si>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</si>
  <si>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</si>
  <si>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</si>
  <si>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</si>
  <si>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</si>
  <si>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</si>
  <si>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</si>
  <si>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</si>
  <si>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</si>
  <si>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</si>
  <si>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</si>
  <si>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</si>
  <si>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</si>
  <si>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</si>
  <si>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</si>
  <si>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</si>
  <si>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</si>
  <si>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</si>
  <si>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</si>
  <si>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</si>
  <si>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</si>
  <si>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</si>
  <si>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</si>
  <si>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</si>
  <si>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</si>
  <si>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</si>
  <si>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</si>
  <si>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</si>
  <si>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</si>
  <si>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</si>
  <si>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</si>
  <si>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</si>
  <si>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</si>
  <si>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</si>
  <si>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</si>
  <si>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</si>
  <si>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</si>
  <si>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</si>
  <si>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</si>
  <si>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</si>
  <si>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</si>
  <si>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</si>
  <si>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</si>
  <si>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</si>
  <si>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</si>
  <si>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</si>
  <si>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</si>
  <si>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</si>
  <si>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</si>
  <si>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</si>
  <si>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</si>
  <si>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</si>
  <si>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</si>
  <si>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</si>
  <si>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</si>
  <si>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</si>
  <si>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</si>
  <si>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</si>
  <si>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</si>
  <si>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</si>
  <si>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</si>
  <si>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</si>
  <si>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</si>
  <si>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</si>
  <si>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</si>
  <si>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</si>
  <si>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</si>
  <si>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</si>
  <si>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</si>
  <si>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</si>
  <si>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</si>
  <si>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</si>
  <si>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</si>
  <si>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</si>
  <si>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</si>
  <si>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</si>
  <si>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</si>
  <si>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</si>
  <si>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</si>
  <si>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</si>
  <si>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</si>
  <si>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</si>
  <si>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</si>
  <si>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</si>
  <si>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</si>
  <si>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</si>
  <si>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</si>
  <si>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</si>
  <si>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</si>
  <si>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</si>
  <si>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</si>
  <si>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</si>
  <si>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</si>
  <si>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</si>
  <si>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</si>
  <si>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</si>
  <si>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</si>
  <si>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</si>
  <si>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</si>
  <si>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</si>
  <si>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</si>
  <si>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</si>
  <si>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</si>
  <si>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</si>
  <si>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</si>
  <si>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</si>
  <si>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</si>
  <si>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</si>
  <si>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</si>
  <si>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</si>
  <si>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</si>
  <si>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</si>
  <si>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</si>
  <si>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</si>
  <si>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</si>
  <si>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</si>
  <si>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</si>
  <si>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</si>
  <si>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</si>
  <si>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</si>
  <si>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</si>
  <si>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</si>
  <si>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</si>
  <si>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</si>
  <si>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</si>
  <si>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</si>
  <si>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</si>
  <si>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</si>
  <si>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</si>
  <si>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</si>
  <si>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</si>
  <si>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</si>
  <si>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</si>
  <si>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</si>
  <si>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</si>
  <si>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</si>
  <si>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</si>
  <si>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</si>
  <si>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</si>
  <si>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</si>
  <si>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</si>
  <si>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</si>
  <si>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</si>
  <si>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</si>
  <si>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</si>
  <si>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</si>
  <si>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</si>
  <si>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</si>
  <si>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</si>
  <si>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</si>
  <si>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</si>
  <si>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</si>
  <si>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</si>
  <si>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</si>
  <si>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</si>
  <si>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</si>
  <si>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</si>
  <si>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</si>
  <si>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</si>
  <si>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</si>
  <si>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</si>
  <si>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</si>
  <si>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</si>
  <si>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</si>
  <si>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</si>
  <si>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</si>
  <si>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</si>
  <si>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</si>
  <si>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</si>
  <si>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</si>
  <si>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</si>
  <si>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</si>
  <si>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</si>
  <si>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</si>
  <si>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</si>
  <si>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</si>
  <si>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</si>
  <si>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</si>
  <si>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</si>
  <si>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</si>
  <si>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</si>
  <si>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</si>
  <si>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</si>
  <si>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</si>
  <si>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</si>
  <si>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</si>
  <si>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</si>
  <si>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</si>
  <si>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</si>
  <si>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</si>
  <si>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</si>
  <si>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</si>
  <si>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</si>
  <si>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</si>
  <si>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</si>
  <si>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</si>
  <si>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</si>
  <si>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</si>
  <si>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</si>
  <si>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</si>
  <si>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</si>
  <si>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</si>
  <si>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</si>
  <si>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</si>
  <si>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</si>
  <si>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</si>
  <si>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</si>
  <si>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</si>
  <si>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</si>
  <si>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</si>
  <si>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</si>
  <si>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</si>
  <si>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</si>
  <si>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</si>
  <si>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</si>
  <si>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</si>
  <si>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</si>
  <si>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</si>
  <si>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</si>
  <si>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</si>
  <si>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</si>
  <si>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</si>
  <si>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</si>
  <si>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</si>
  <si>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</si>
  <si>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</si>
  <si>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</si>
  <si>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</si>
  <si>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</si>
  <si>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</si>
  <si>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</si>
  <si>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</si>
  <si>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</si>
  <si>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</si>
  <si>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</si>
  <si>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</si>
  <si>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</si>
  <si>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</si>
  <si>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</si>
  <si>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</si>
  <si>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</si>
  <si>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</si>
  <si>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</si>
  <si>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</si>
  <si>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</si>
  <si>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</si>
  <si>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</si>
  <si>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</si>
  <si>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</si>
  <si>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</si>
  <si>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</si>
  <si>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</si>
  <si>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</si>
  <si>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</si>
  <si>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</si>
  <si>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</si>
  <si>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</si>
  <si>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</si>
  <si>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</si>
  <si>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</si>
  <si>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</si>
  <si>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</si>
  <si>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</si>
  <si>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</si>
  <si>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</si>
  <si>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</si>
  <si>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</si>
  <si>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</si>
  <si>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</si>
  <si>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</si>
  <si>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</si>
  <si>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</si>
  <si>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</si>
  <si>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</si>
  <si>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</si>
  <si>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</si>
  <si>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</si>
  <si>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</si>
  <si>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</si>
  <si>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</si>
  <si>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</si>
  <si>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</si>
  <si>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</si>
  <si>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</si>
  <si>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</si>
  <si>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</si>
  <si>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</si>
  <si>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</si>
  <si>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</si>
  <si>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</si>
  <si>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</si>
  <si>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</si>
  <si>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</si>
  <si>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</si>
  <si>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</si>
  <si>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</si>
  <si>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</si>
  <si>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</si>
  <si>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</si>
  <si>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</si>
  <si>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</si>
  <si>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</si>
  <si>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</si>
  <si>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</si>
  <si>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</si>
  <si>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</si>
  <si>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</si>
  <si>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</si>
  <si>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</si>
  <si>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</si>
  <si>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</si>
  <si>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</si>
  <si>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</si>
  <si>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</si>
  <si>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</si>
  <si>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</si>
  <si>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</si>
  <si>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</si>
  <si>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</si>
  <si>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</si>
  <si>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</si>
  <si>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</si>
  <si>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</si>
  <si>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</si>
  <si>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</si>
  <si>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</si>
  <si>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</si>
  <si>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</si>
  <si>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</si>
  <si>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</si>
  <si>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</si>
  <si>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</si>
  <si>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</si>
  <si>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</si>
  <si>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</si>
  <si>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</si>
  <si>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</si>
  <si>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</si>
  <si>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</si>
  <si>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</si>
  <si>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</si>
  <si>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</si>
  <si>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</si>
  <si>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</si>
  <si>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</si>
  <si>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</si>
  <si>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</si>
  <si>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</si>
  <si>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</si>
  <si>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</si>
  <si>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</si>
  <si>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</si>
  <si>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</si>
  <si>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</si>
  <si>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</si>
  <si>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</si>
  <si>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</si>
  <si>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</si>
  <si>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</si>
  <si>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</si>
  <si>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</si>
  <si>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</si>
  <si>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</si>
  <si>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</si>
  <si>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</si>
  <si>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</si>
  <si>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</si>
  <si>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</si>
  <si>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</si>
  <si>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</si>
  <si>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</si>
  <si>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</si>
  <si>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</si>
  <si>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</si>
  <si>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</si>
  <si>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</si>
  <si>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</si>
  <si>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</si>
  <si>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</si>
  <si>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</si>
  <si>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</si>
  <si>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</si>
  <si>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</si>
  <si>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</si>
  <si>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</si>
  <si>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</si>
  <si>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</si>
  <si>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</si>
  <si>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</si>
  <si>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</si>
  <si>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</si>
  <si>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</si>
  <si>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</si>
  <si>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</si>
  <si>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</si>
  <si>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</si>
  <si>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</si>
  <si>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</si>
  <si>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</si>
  <si>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</si>
  <si>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</si>
  <si>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</si>
  <si>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</si>
  <si>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</si>
  <si>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</si>
  <si>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</si>
  <si>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</si>
  <si>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</si>
  <si>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</si>
  <si>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</si>
  <si>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</si>
  <si>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</si>
  <si>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</si>
  <si>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</si>
  <si>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</si>
  <si>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</si>
  <si>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</si>
  <si>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</si>
  <si>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</si>
  <si>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</si>
  <si>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</si>
  <si>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</si>
  <si>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</si>
  <si>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</si>
  <si>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</si>
  <si>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</si>
  <si>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</si>
  <si>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</si>
  <si>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</si>
  <si>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</si>
  <si>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</si>
  <si>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</si>
  <si>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</si>
  <si>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</si>
  <si>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</si>
  <si>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</si>
  <si>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</si>
  <si>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</si>
  <si>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</si>
  <si>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</si>
  <si>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</si>
  <si>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</si>
  <si>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</si>
  <si>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</si>
  <si>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</si>
  <si>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</si>
  <si>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</si>
  <si>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</si>
  <si>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</si>
  <si>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</si>
  <si>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</si>
  <si>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</si>
  <si>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</si>
  <si>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</si>
  <si>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</si>
  <si>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</si>
  <si>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</si>
  <si>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</si>
  <si>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</si>
  <si>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</si>
  <si>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</si>
  <si>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</si>
  <si>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</si>
  <si>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</si>
  <si>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</si>
  <si>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</si>
  <si>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</si>
  <si>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</si>
  <si>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</si>
  <si>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</si>
  <si>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</si>
  <si>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</si>
  <si>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</si>
  <si>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</si>
  <si>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</si>
  <si>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</si>
  <si>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</si>
  <si>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</si>
  <si>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</si>
  <si>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</si>
  <si>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</si>
  <si>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</si>
  <si>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</si>
  <si>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</si>
  <si>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</si>
  <si>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</si>
  <si>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</si>
  <si>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</si>
  <si>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</si>
  <si>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</si>
  <si>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</si>
  <si>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</si>
  <si>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</si>
  <si>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</si>
  <si>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</si>
  <si>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</si>
  <si>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</si>
  <si>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</si>
  <si>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</si>
  <si>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</si>
  <si>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</si>
  <si>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</si>
  <si>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</si>
  <si>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</si>
  <si>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</si>
  <si>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</si>
  <si>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</si>
  <si>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</si>
  <si>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</si>
  <si>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</si>
  <si>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</si>
  <si>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</si>
  <si>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</si>
  <si>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</si>
  <si>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</si>
  <si>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</si>
  <si>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</si>
  <si>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</si>
  <si>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</si>
  <si>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</si>
  <si>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</si>
  <si>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</si>
  <si>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</si>
  <si>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</si>
  <si>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</si>
  <si>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</si>
  <si>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</si>
  <si>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</si>
  <si>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</si>
  <si>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</si>
  <si>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</si>
  <si>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</si>
  <si>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</si>
  <si>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</si>
  <si>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</si>
  <si>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</si>
  <si>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</si>
  <si>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</si>
  <si>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</si>
  <si>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</si>
  <si>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</si>
  <si>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</si>
  <si>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</si>
  <si>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</si>
  <si>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</si>
  <si>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</si>
  <si>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</si>
  <si>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</si>
  <si>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</si>
  <si>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</si>
  <si>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</si>
  <si>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</si>
  <si>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</si>
  <si>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</si>
  <si>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</si>
  <si>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</si>
  <si>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</si>
  <si>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</si>
  <si>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</si>
  <si>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</si>
  <si>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</si>
  <si>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</si>
  <si>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</si>
  <si>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</si>
  <si>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</si>
  <si>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</si>
  <si>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</si>
  <si>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</si>
  <si>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</si>
  <si>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</si>
  <si>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</si>
  <si>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</si>
  <si>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</si>
  <si>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</si>
  <si>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</si>
  <si>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</si>
  <si>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</si>
  <si>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</si>
  <si>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</si>
  <si>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</si>
  <si>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</si>
  <si>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</si>
  <si>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</si>
  <si>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</si>
  <si>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</si>
  <si>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</si>
  <si>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</si>
  <si>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</si>
  <si>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</si>
  <si>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</si>
  <si>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</si>
  <si>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</si>
  <si>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</si>
  <si>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</si>
  <si>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</si>
  <si>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</si>
  <si>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</si>
  <si>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</si>
  <si>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</si>
  <si>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</si>
  <si>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</si>
  <si>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</si>
  <si>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</si>
  <si>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</si>
  <si>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</si>
  <si>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</si>
  <si>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</si>
  <si>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</si>
  <si>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</si>
  <si>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</si>
  <si>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</si>
  <si>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</si>
  <si>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</si>
  <si>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</si>
  <si>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</si>
  <si>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</si>
  <si>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</si>
  <si>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</si>
  <si>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</si>
  <si>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</si>
  <si>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</si>
  <si>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</si>
  <si>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</si>
  <si>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</si>
  <si>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</si>
  <si>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</si>
  <si>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</si>
  <si>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</si>
  <si>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</si>
  <si>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</si>
  <si>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</si>
  <si>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</si>
  <si>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</si>
  <si>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</si>
  <si>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</si>
  <si>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</si>
  <si>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</si>
  <si>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</si>
  <si>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</si>
  <si>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</si>
  <si>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</si>
  <si>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</si>
  <si>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</si>
  <si>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</si>
  <si>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</si>
  <si>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</si>
  <si>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</si>
  <si>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</si>
  <si>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</si>
  <si>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</si>
  <si>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</si>
  <si>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</si>
  <si>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</si>
  <si>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</si>
  <si>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</si>
  <si>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</si>
  <si>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</si>
  <si>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</si>
  <si>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</si>
  <si>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</si>
  <si>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</si>
  <si>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</si>
  <si>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</si>
  <si>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</si>
  <si>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</si>
  <si>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</si>
  <si>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</si>
  <si>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</si>
  <si>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</si>
  <si>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</si>
  <si>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</si>
  <si>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</si>
  <si>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</si>
  <si>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</si>
  <si>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</si>
  <si>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</si>
  <si>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</si>
  <si>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</si>
  <si>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</si>
  <si>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</si>
  <si>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</si>
  <si>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</si>
  <si>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</si>
  <si>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</si>
  <si>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</si>
  <si>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</si>
  <si>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</si>
  <si>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</si>
  <si>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</si>
  <si>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</si>
  <si>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</si>
  <si>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</si>
  <si>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</si>
  <si>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</si>
  <si>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</si>
  <si>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</si>
  <si>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</si>
  <si>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</si>
  <si>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</si>
  <si>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</si>
  <si>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</si>
  <si>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</si>
  <si>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</si>
  <si>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</si>
  <si>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</si>
  <si>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</si>
  <si>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</si>
  <si>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</si>
  <si>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</si>
  <si>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</si>
  <si>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</si>
  <si>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</si>
  <si>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</si>
  <si>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</si>
  <si>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</si>
  <si>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</si>
  <si>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</si>
  <si>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</si>
  <si>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</si>
  <si>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</si>
  <si>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</si>
  <si>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</si>
  <si>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</si>
  <si>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</si>
  <si>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</si>
  <si>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</si>
  <si>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</si>
  <si>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</si>
  <si>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</si>
  <si>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</si>
  <si>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</si>
  <si>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</si>
  <si>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</si>
  <si>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</si>
  <si>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</si>
  <si>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</si>
  <si>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</si>
  <si>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</si>
  <si>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</si>
  <si>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</si>
  <si>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</si>
  <si>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</si>
  <si>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</si>
  <si>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</si>
  <si>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</si>
  <si>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</si>
  <si>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</si>
  <si>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</si>
  <si>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</si>
  <si>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</si>
  <si>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</si>
  <si>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</si>
  <si>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</si>
  <si>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</si>
  <si>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</si>
  <si>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</si>
  <si>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</si>
  <si>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</si>
  <si>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</si>
  <si>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</si>
  <si>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</si>
  <si>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</si>
  <si>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</si>
  <si>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</si>
  <si>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</si>
  <si>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</si>
  <si>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</si>
  <si>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</si>
  <si>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</si>
  <si>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</si>
  <si>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</si>
  <si>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</si>
  <si>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</si>
  <si>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</si>
  <si>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</si>
  <si>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</si>
  <si>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</si>
  <si>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</si>
  <si>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</si>
  <si>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</si>
  <si>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</si>
  <si>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</si>
  <si>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</si>
  <si>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</si>
  <si>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</si>
  <si>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</si>
  <si>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</si>
  <si>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</si>
  <si>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</si>
  <si>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</si>
  <si>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</si>
  <si>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</si>
  <si>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</si>
  <si>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</si>
  <si>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</si>
  <si>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</si>
  <si>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</si>
  <si>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</si>
  <si>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</si>
  <si>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</si>
  <si>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</si>
  <si>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</si>
  <si>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</si>
  <si>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</si>
  <si>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</si>
  <si>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</si>
  <si>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</si>
  <si>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</si>
  <si>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</si>
  <si>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</si>
  <si>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</si>
  <si>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</si>
  <si>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</si>
  <si>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</si>
  <si>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</si>
  <si>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</si>
  <si>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</si>
  <si>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</si>
  <si>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</si>
  <si>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</si>
  <si>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</si>
  <si>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</si>
  <si>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</si>
  <si>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</si>
  <si>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</si>
  <si>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</si>
  <si>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</si>
  <si>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</si>
  <si>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</si>
  <si>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</si>
  <si>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</si>
  <si>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</si>
  <si>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</si>
  <si>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</si>
  <si>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</si>
  <si>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</si>
  <si>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</si>
  <si>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</si>
  <si>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</si>
  <si>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</si>
  <si>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</si>
  <si>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</si>
  <si>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</si>
  <si>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</si>
  <si>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</si>
  <si>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</si>
  <si>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</si>
  <si>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</si>
  <si>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</si>
  <si>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</si>
  <si>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</si>
  <si>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</si>
  <si>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</si>
  <si>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</si>
  <si>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</si>
  <si>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</si>
  <si>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</si>
  <si>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</si>
  <si>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</si>
  <si>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</si>
  <si>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</si>
  <si>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</si>
  <si>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</si>
  <si>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</si>
  <si>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</si>
  <si>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</si>
  <si>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</si>
  <si>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</si>
  <si>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</si>
  <si>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</si>
  <si>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</si>
  <si>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</si>
  <si>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</si>
  <si>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</si>
  <si>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</si>
  <si>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</si>
  <si>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</si>
  <si>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</si>
  <si>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</si>
  <si>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</si>
  <si>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</si>
  <si>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</si>
  <si>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</si>
  <si>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</si>
  <si>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</si>
  <si>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</si>
  <si>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</si>
  <si>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</si>
  <si>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</si>
  <si>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</si>
  <si>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</si>
  <si>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</si>
  <si>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</si>
  <si>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</si>
  <si>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</si>
  <si>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</si>
  <si>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</si>
  <si>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</si>
  <si>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</si>
  <si>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</si>
  <si>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</si>
  <si>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</si>
  <si>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</si>
  <si>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</si>
  <si>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</si>
  <si>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</si>
  <si>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</si>
  <si>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</si>
  <si>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</si>
  <si>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</si>
  <si>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</si>
  <si>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</si>
  <si>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</si>
  <si>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</si>
  <si>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</si>
  <si>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</si>
  <si>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</si>
  <si>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</si>
  <si>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</si>
  <si>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</si>
  <si>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</si>
  <si>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</si>
  <si>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</si>
  <si>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</si>
  <si>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</si>
  <si>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</si>
  <si>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</si>
  <si>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</si>
  <si>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</si>
  <si>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</si>
  <si>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</si>
  <si>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</si>
  <si>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</si>
  <si>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</si>
  <si>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</si>
  <si>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</si>
  <si>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</si>
  <si>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</si>
  <si>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</si>
  <si>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</si>
  <si>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</si>
  <si>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</si>
  <si>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</si>
  <si>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</si>
  <si>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</si>
  <si>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</si>
  <si>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</si>
  <si>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</si>
  <si>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</si>
  <si>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</si>
  <si>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</si>
  <si>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</si>
  <si>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</si>
  <si>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</si>
  <si>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</si>
  <si>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</si>
  <si>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</si>
  <si>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</si>
  <si>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</si>
  <si>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</si>
  <si>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</si>
  <si>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</si>
  <si>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</si>
  <si>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</si>
  <si>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</si>
  <si>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</si>
  <si>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</si>
  <si>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</si>
  <si>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</si>
  <si>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</si>
  <si>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</si>
  <si>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</si>
  <si>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</si>
  <si>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</si>
  <si>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</si>
  <si>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</si>
  <si>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</si>
  <si>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</si>
  <si>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</si>
  <si>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</si>
  <si>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</si>
  <si>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</si>
  <si>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</si>
  <si>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</si>
  <si>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</si>
  <si>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</si>
  <si>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</si>
  <si>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</si>
  <si>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</si>
  <si>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</si>
  <si>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</si>
  <si>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</si>
  <si>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</si>
  <si>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</si>
  <si>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</si>
  <si>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</si>
  <si>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</si>
  <si>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</si>
  <si>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</si>
  <si>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</si>
  <si>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</si>
  <si>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</si>
  <si>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</si>
  <si>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</si>
  <si>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</si>
  <si>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</si>
  <si>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</si>
  <si>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</si>
  <si>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</si>
  <si>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</si>
  <si>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</si>
  <si>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</si>
  <si>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</si>
  <si>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</si>
  <si>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</si>
  <si>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</si>
  <si>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</si>
  <si>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</si>
  <si>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</si>
  <si>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</si>
  <si>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</si>
  <si>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</si>
  <si>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</si>
  <si>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</si>
  <si>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</si>
  <si>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</si>
  <si>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</si>
  <si>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</si>
  <si>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</si>
  <si>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</si>
  <si>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</si>
  <si>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</si>
  <si>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</si>
  <si>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</si>
  <si>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</si>
  <si>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</si>
  <si>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</si>
  <si>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</si>
  <si>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</si>
  <si>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</si>
  <si>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</si>
  <si>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</si>
  <si>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</si>
  <si>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</si>
  <si>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</si>
  <si>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</si>
  <si>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</si>
  <si>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</si>
  <si>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</si>
  <si>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</si>
  <si>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</si>
  <si>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</si>
  <si>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</si>
  <si>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</si>
  <si>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</si>
  <si>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</si>
  <si>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</si>
  <si>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</si>
  <si>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</si>
  <si>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</si>
  <si>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</si>
  <si>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</si>
  <si>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</si>
  <si>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</si>
  <si>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</si>
  <si>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</si>
  <si>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</si>
  <si>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</si>
  <si>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</si>
  <si>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</si>
  <si>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</si>
  <si>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</si>
  <si>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</si>
  <si>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</si>
  <si>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</si>
  <si>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</si>
  <si>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</si>
  <si>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</si>
  <si>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</si>
  <si>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</si>
  <si>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</si>
  <si>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</si>
  <si>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</si>
  <si>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</si>
  <si>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</si>
  <si>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</si>
  <si>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</si>
  <si>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</si>
  <si>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</si>
  <si>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</si>
  <si>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</si>
  <si>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</si>
  <si>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</si>
  <si>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</si>
  <si>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</si>
  <si>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</si>
  <si>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</si>
  <si>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</si>
  <si>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</si>
  <si>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</si>
  <si>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</si>
  <si>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</si>
  <si>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</si>
  <si>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</si>
  <si>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</si>
  <si>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</si>
  <si>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</si>
  <si>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</si>
  <si>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</si>
  <si>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</si>
  <si>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</si>
  <si>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</si>
  <si>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</si>
  <si>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</si>
  <si>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</si>
  <si>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</si>
  <si>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</si>
  <si>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</si>
  <si>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</si>
  <si>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</si>
  <si>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</si>
  <si>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</si>
  <si>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</si>
  <si>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</si>
  <si>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</si>
  <si>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</si>
  <si>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</si>
  <si>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</si>
  <si>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</si>
  <si>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</si>
  <si>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</si>
  <si>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</si>
  <si>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</si>
  <si>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</si>
  <si>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</si>
  <si>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</si>
  <si>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</si>
  <si>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</si>
  <si>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</si>
  <si>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</si>
  <si>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</si>
  <si>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</si>
  <si>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</si>
  <si>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</si>
  <si>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</si>
  <si>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</si>
  <si>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</si>
  <si>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</si>
  <si>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</si>
  <si>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</si>
  <si>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</si>
  <si>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</si>
  <si>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</si>
  <si>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</si>
  <si>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</si>
  <si>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</si>
  <si>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</si>
  <si>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</si>
  <si>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</si>
  <si>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</si>
  <si>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</si>
  <si>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</si>
  <si>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</si>
  <si>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</si>
  <si>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</si>
  <si>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</si>
  <si>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</si>
  <si>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</si>
  <si>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</si>
  <si>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</si>
  <si>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</si>
  <si>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</si>
  <si>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</si>
  <si>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</si>
  <si>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</si>
  <si>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</si>
  <si>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</si>
  <si>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</si>
  <si>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</si>
  <si>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</si>
  <si>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</si>
  <si>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</si>
  <si>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</si>
  <si>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</si>
  <si>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</si>
  <si>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</si>
  <si>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</si>
  <si>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</si>
  <si>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</si>
  <si>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</si>
  <si>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</si>
  <si>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</si>
  <si>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</si>
  <si>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</si>
  <si>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</si>
  <si>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</si>
  <si>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</si>
  <si>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</si>
  <si>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</si>
  <si>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</si>
  <si>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</si>
  <si>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</si>
  <si>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</si>
  <si>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</si>
  <si>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</si>
  <si>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</si>
  <si>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</si>
  <si>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</si>
  <si>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</si>
  <si>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</si>
  <si>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</si>
  <si>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</si>
  <si>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</si>
  <si>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</si>
  <si>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</si>
  <si>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</si>
  <si>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</si>
  <si>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</si>
  <si>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</si>
  <si>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</si>
  <si>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</si>
  <si>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</si>
  <si>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</si>
  <si>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</si>
  <si>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</si>
  <si>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</si>
  <si>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</si>
  <si>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</si>
  <si>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</si>
  <si>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</si>
  <si>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</si>
  <si>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</si>
  <si>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</si>
  <si>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</si>
  <si>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</si>
  <si>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</si>
  <si>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</si>
  <si>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</si>
  <si>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</si>
  <si>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</si>
  <si>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</si>
  <si>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</si>
  <si>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</si>
  <si>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</si>
  <si>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</si>
  <si>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</si>
  <si>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</si>
  <si>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</si>
  <si>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</si>
  <si>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</si>
  <si>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</si>
  <si>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</si>
  <si>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</si>
  <si>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</si>
  <si>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</si>
  <si>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</si>
  <si>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</si>
  <si>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</si>
  <si>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</si>
  <si>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</si>
  <si>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</si>
  <si>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</si>
  <si>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</si>
  <si>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</si>
  <si>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</si>
  <si>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</si>
  <si>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</si>
  <si>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</si>
  <si>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</si>
  <si>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</si>
  <si>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</si>
  <si>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</si>
  <si>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</si>
  <si>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</si>
  <si>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</si>
  <si>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</si>
  <si>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</si>
  <si>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</si>
  <si>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</si>
  <si>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</si>
  <si>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</si>
  <si>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</si>
  <si>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</si>
  <si>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</si>
  <si>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</si>
  <si>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</si>
  <si>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</si>
  <si>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</si>
  <si>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</si>
  <si>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</si>
  <si>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</si>
  <si>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</si>
  <si>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</si>
  <si>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</si>
  <si>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</si>
  <si>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</si>
  <si>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</si>
  <si>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</si>
  <si>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</si>
  <si>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</si>
  <si>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</si>
  <si>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</si>
  <si>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</si>
  <si>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</si>
  <si>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</si>
  <si>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</si>
  <si>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</si>
  <si>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</si>
  <si>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</si>
  <si>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</si>
  <si>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</si>
  <si>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</si>
  <si>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</si>
  <si>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</si>
  <si>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</si>
  <si>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</si>
  <si>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</si>
  <si>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</si>
  <si>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</si>
  <si>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</si>
  <si>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</si>
  <si>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</si>
  <si>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</si>
  <si>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</si>
  <si>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</si>
  <si>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</si>
  <si>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</si>
  <si>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</si>
  <si>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</si>
  <si>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</si>
  <si>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</si>
  <si>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</si>
  <si>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</si>
  <si>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</si>
  <si>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</si>
  <si>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</si>
  <si>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</si>
  <si>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</si>
  <si>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</si>
  <si>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</si>
  <si>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</si>
  <si>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</si>
  <si>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</si>
  <si>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</si>
  <si>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</si>
  <si>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</si>
  <si>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</si>
  <si>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</si>
  <si>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</si>
  <si>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</si>
  <si>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</si>
  <si>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</si>
  <si>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</si>
  <si>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</si>
  <si>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</si>
  <si>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</si>
  <si>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</si>
  <si>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</si>
  <si>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</si>
  <si>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</si>
  <si>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</si>
  <si>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</si>
  <si>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</si>
  <si>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</si>
  <si>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</si>
  <si>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</si>
  <si>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</si>
  <si>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</si>
  <si>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</si>
  <si>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</si>
  <si>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</si>
  <si>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</si>
  <si>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</si>
  <si>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</si>
  <si>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</si>
  <si>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</si>
  <si>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</si>
  <si>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</si>
  <si>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</si>
  <si>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</si>
  <si>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</si>
  <si>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</si>
  <si>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</si>
  <si>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</si>
  <si>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</si>
  <si>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</si>
  <si>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</si>
  <si>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</si>
  <si>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</si>
  <si>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</si>
  <si>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</si>
  <si>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</si>
  <si>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</si>
  <si>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</si>
  <si>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</si>
  <si>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</si>
  <si>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</si>
  <si>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</si>
  <si>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</si>
  <si>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</si>
  <si>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</si>
  <si>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</si>
  <si>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</si>
  <si>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</si>
  <si>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</si>
  <si>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</si>
  <si>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</si>
  <si>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</si>
  <si>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</si>
  <si>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</si>
  <si>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</si>
  <si>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</si>
  <si>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</si>
  <si>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</si>
  <si>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</si>
  <si>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</si>
  <si>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</si>
  <si>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</si>
  <si>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</si>
  <si>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</si>
  <si>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</si>
  <si>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</si>
  <si>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</si>
  <si>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</si>
  <si>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</si>
  <si>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</si>
  <si>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</si>
  <si>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</si>
  <si>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</si>
  <si>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</si>
  <si>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</si>
  <si>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</si>
  <si>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</si>
  <si>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</si>
  <si>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</si>
  <si>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</si>
  <si>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</si>
  <si>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</si>
  <si>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</si>
  <si>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</si>
  <si>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</si>
  <si>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</si>
  <si>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</si>
  <si>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</si>
  <si>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</si>
  <si>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</si>
  <si>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</si>
  <si>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</si>
  <si>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</si>
  <si>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</si>
  <si>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</si>
  <si>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</si>
  <si>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</si>
  <si>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</si>
  <si>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</si>
  <si>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</si>
  <si>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</si>
  <si>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</si>
  <si>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</si>
  <si>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</si>
  <si>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</si>
  <si>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</si>
  <si>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</si>
  <si>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</si>
  <si>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</si>
  <si>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</si>
  <si>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</si>
  <si>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</si>
  <si>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</si>
  <si>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</si>
  <si>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</si>
  <si>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</si>
  <si>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</si>
  <si>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</si>
  <si>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</si>
  <si>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</si>
  <si>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</si>
  <si>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</si>
  <si>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</si>
  <si>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</si>
  <si>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</si>
  <si>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</si>
  <si>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</si>
  <si>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</si>
  <si>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</si>
  <si>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</si>
  <si>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</si>
  <si>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</si>
  <si>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</si>
  <si>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</si>
  <si>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</si>
  <si>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</si>
  <si>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</si>
  <si>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</si>
  <si>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</si>
  <si>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</si>
  <si>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</si>
  <si>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</si>
  <si>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</si>
  <si>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</si>
  <si>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</si>
  <si>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</si>
  <si>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</si>
  <si>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</si>
  <si>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</si>
  <si>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</si>
  <si>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</si>
  <si>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</si>
  <si>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</si>
  <si>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</si>
  <si>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</si>
  <si>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</si>
  <si>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</si>
  <si>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</si>
  <si>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</si>
  <si>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</si>
  <si>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</si>
  <si>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</si>
  <si>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</si>
  <si>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</si>
  <si>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</si>
  <si>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</si>
  <si>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</si>
  <si>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</si>
  <si>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</si>
  <si>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</si>
  <si>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</si>
  <si>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</si>
  <si>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</si>
  <si>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</si>
  <si>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</si>
  <si>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</si>
  <si>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</si>
  <si>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</si>
  <si>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</si>
  <si>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</si>
  <si>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</si>
  <si>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</si>
  <si>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</si>
  <si>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</si>
  <si>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</si>
  <si>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</si>
  <si>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</si>
  <si>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</si>
  <si>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</si>
  <si>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</si>
  <si>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</si>
  <si>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</si>
  <si>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</si>
  <si>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</si>
  <si>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</si>
  <si>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</si>
  <si>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</si>
  <si>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</si>
  <si>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</si>
  <si>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</si>
  <si>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</si>
  <si>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</si>
  <si>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</si>
  <si>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</si>
  <si>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</si>
  <si>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</si>
  <si>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</si>
  <si>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</si>
  <si>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</si>
  <si>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</si>
  <si>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</si>
  <si>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</si>
  <si>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</si>
  <si>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</si>
  <si>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</si>
  <si>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</si>
  <si>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</si>
  <si>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</si>
  <si>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</si>
  <si>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</si>
  <si>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</si>
  <si>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</si>
  <si>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</si>
  <si>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</si>
  <si>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</si>
  <si>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</si>
  <si>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</si>
  <si>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</si>
  <si>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</si>
  <si>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</si>
  <si>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</si>
  <si>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</si>
  <si>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</si>
  <si>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</si>
  <si>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</si>
  <si>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</si>
  <si>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</si>
  <si>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</si>
  <si>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</si>
  <si>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</si>
  <si>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</si>
  <si>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</si>
  <si>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</si>
  <si>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</si>
  <si>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</si>
  <si>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</si>
  <si>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</si>
  <si>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</si>
  <si>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</si>
  <si>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</si>
  <si>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</si>
  <si>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</si>
  <si>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</si>
  <si>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</si>
  <si>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</si>
  <si>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</si>
  <si>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</si>
  <si>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</si>
  <si>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</si>
  <si>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</si>
  <si>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</si>
  <si>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</si>
  <si>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</si>
  <si>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</si>
  <si>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</si>
  <si>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</si>
  <si>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</si>
  <si>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</si>
  <si>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</si>
  <si>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</si>
  <si>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</si>
  <si>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</si>
  <si>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</si>
  <si>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</si>
  <si>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</si>
  <si>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</si>
  <si>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</si>
  <si>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</si>
  <si>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</si>
  <si>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</si>
  <si>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</si>
  <si>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</si>
  <si>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</si>
  <si>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</si>
  <si>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</si>
  <si>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</si>
  <si>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</si>
  <si>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</si>
  <si>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</si>
  <si>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</si>
  <si>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</si>
  <si>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</si>
  <si>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</si>
  <si>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</si>
  <si>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</si>
  <si>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</si>
  <si>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</si>
  <si>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</si>
  <si>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</si>
  <si>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</si>
  <si>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</si>
  <si>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</si>
  <si>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</si>
  <si>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</si>
  <si>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</si>
  <si>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</si>
  <si>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</si>
  <si>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</si>
  <si>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</si>
  <si>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</si>
  <si>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</si>
  <si>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</si>
  <si>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</si>
  <si>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</si>
  <si>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</si>
  <si>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</si>
  <si>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</si>
  <si>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</si>
  <si>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</si>
  <si>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</si>
  <si>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</si>
  <si>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</si>
  <si>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</si>
  <si>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</si>
  <si>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</si>
  <si>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</si>
  <si>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</si>
  <si>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</si>
  <si>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</si>
  <si>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</si>
  <si>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</si>
  <si>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</si>
  <si>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</si>
  <si>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</si>
  <si>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</si>
  <si>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</si>
  <si>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</si>
  <si>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</si>
  <si>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</si>
  <si>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</si>
  <si>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</si>
  <si>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</si>
  <si>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</si>
  <si>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</si>
  <si>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</si>
  <si>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</si>
  <si>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</si>
  <si>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</si>
  <si>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</si>
  <si>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</si>
  <si>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</si>
  <si>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</si>
  <si>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</si>
  <si>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</si>
  <si>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</si>
  <si>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</si>
  <si>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</si>
  <si>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</si>
  <si>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</si>
  <si>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</si>
  <si>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</si>
  <si>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</si>
  <si>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</si>
  <si>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</si>
  <si>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</si>
  <si>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</si>
  <si>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</si>
  <si>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</si>
  <si>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</si>
  <si>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</si>
  <si>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</si>
  <si>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</si>
  <si>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</si>
  <si>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</si>
  <si>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</si>
  <si>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</si>
  <si>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</si>
  <si>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</si>
  <si>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</si>
  <si>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</si>
  <si>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</si>
  <si>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</si>
  <si>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</si>
  <si>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</si>
  <si>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</si>
  <si>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</si>
  <si>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</si>
  <si>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</si>
  <si>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</si>
  <si>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</si>
  <si>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</si>
  <si>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</si>
  <si>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</si>
  <si>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</si>
  <si>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</si>
  <si>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</si>
  <si>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</si>
  <si>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</si>
  <si>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</si>
  <si>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</si>
  <si>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</si>
  <si>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</si>
  <si>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</si>
  <si>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</si>
  <si>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</si>
  <si>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</si>
  <si>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</si>
  <si>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</si>
  <si>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</si>
  <si>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</si>
  <si>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</si>
  <si>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</si>
  <si>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</si>
  <si>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</si>
  <si>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</si>
  <si>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</si>
  <si>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</si>
  <si>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</si>
  <si>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</si>
  <si>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</si>
  <si>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</si>
  <si>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</si>
  <si>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</si>
  <si>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</si>
  <si>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</si>
  <si>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</si>
  <si>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</si>
  <si>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</si>
  <si>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</si>
  <si>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</si>
  <si>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</si>
  <si>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</si>
  <si>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</si>
  <si>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</si>
  <si>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</si>
  <si>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</si>
  <si>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</si>
  <si>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</si>
  <si>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</si>
  <si>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</si>
  <si>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</si>
  <si>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</si>
  <si>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</si>
  <si>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</si>
  <si>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</si>
  <si>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</si>
  <si>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</si>
  <si>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</si>
  <si>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</si>
  <si>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</si>
  <si>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</si>
  <si>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</si>
  <si>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</si>
  <si>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</si>
  <si>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</si>
  <si>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</si>
  <si>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</si>
  <si>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</si>
  <si>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</si>
  <si>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</si>
  <si>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</si>
  <si>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</si>
  <si>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</si>
  <si>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</si>
  <si>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</si>
  <si>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</si>
  <si>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</si>
  <si>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</si>
  <si>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</si>
  <si>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</si>
  <si>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</si>
  <si>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</si>
  <si>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</si>
  <si>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</si>
  <si>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</si>
  <si>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</si>
  <si>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</si>
  <si>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</si>
  <si>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</si>
  <si>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</si>
  <si>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</si>
  <si>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</si>
  <si>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</si>
  <si>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</si>
  <si>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</si>
  <si>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</si>
  <si>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</si>
  <si>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</si>
  <si>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</si>
  <si>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</si>
  <si>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</si>
  <si>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</si>
  <si>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</si>
  <si>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</si>
  <si>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</si>
  <si>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</si>
  <si>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</si>
  <si>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</si>
  <si>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</si>
  <si>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</si>
  <si>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</si>
  <si>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</si>
  <si>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</si>
  <si>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</si>
  <si>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</si>
  <si>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</si>
  <si>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</si>
  <si>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</si>
  <si>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</si>
  <si>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</si>
  <si>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</si>
  <si>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</si>
  <si>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</si>
  <si>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</si>
  <si>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</si>
  <si>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</si>
  <si>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</si>
  <si>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</si>
  <si>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</si>
  <si>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</si>
  <si>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</si>
  <si>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</si>
  <si>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</si>
  <si>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</si>
  <si>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</si>
  <si>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</si>
  <si>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</si>
  <si>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</si>
  <si>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</si>
  <si>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</si>
  <si>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</si>
  <si>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</si>
  <si>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</si>
  <si>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</si>
  <si>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</si>
  <si>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</si>
  <si>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</si>
  <si>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</si>
  <si>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</si>
  <si>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</si>
  <si>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</si>
  <si>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</si>
  <si>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</si>
  <si>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</si>
  <si>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</si>
  <si>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</si>
  <si>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</si>
  <si>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</si>
  <si>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</si>
  <si>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</si>
  <si>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</si>
  <si>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</si>
  <si>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</si>
  <si>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</si>
  <si>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</si>
  <si>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</si>
  <si>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</si>
  <si>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</si>
  <si>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</si>
  <si>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</si>
  <si>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</si>
  <si>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</si>
  <si>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</si>
  <si>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</si>
  <si>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</si>
  <si>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</si>
  <si>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</si>
  <si>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</si>
  <si>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</si>
  <si>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</si>
  <si>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</si>
  <si>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</si>
  <si>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</si>
  <si>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</si>
  <si>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</si>
  <si>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</si>
  <si>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</si>
  <si>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</si>
  <si>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</si>
  <si>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</si>
  <si>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</si>
  <si>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</si>
  <si>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</si>
  <si>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</si>
  <si>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</si>
  <si>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</si>
  <si>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</si>
  <si>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</si>
  <si>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</si>
  <si>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</si>
  <si>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</si>
  <si>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</si>
  <si>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</si>
  <si>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</si>
  <si>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</si>
  <si>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</si>
  <si>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</si>
  <si>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</si>
  <si>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</si>
  <si>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</si>
  <si>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</si>
  <si>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</si>
  <si>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</si>
  <si>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</si>
  <si>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</si>
  <si>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</si>
  <si>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</si>
  <si>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</si>
  <si>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</si>
  <si>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</si>
  <si>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</si>
  <si>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</si>
  <si>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</si>
  <si>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</si>
  <si>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</si>
  <si>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</si>
  <si>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</si>
  <si>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</si>
  <si>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</si>
  <si>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</si>
  <si>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</si>
  <si>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</si>
  <si>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</si>
  <si>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</si>
  <si>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</si>
  <si>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</si>
  <si>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</si>
  <si>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</si>
  <si>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</si>
  <si>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</si>
  <si>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</si>
  <si>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</si>
  <si>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</si>
  <si>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</si>
  <si>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</si>
  <si>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</si>
  <si>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</si>
  <si>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</si>
  <si>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</si>
  <si>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</si>
  <si>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</si>
  <si>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</si>
  <si>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</si>
  <si>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</si>
  <si>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</si>
  <si>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</si>
  <si>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</si>
  <si>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</si>
  <si>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</si>
  <si>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</si>
  <si>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</si>
  <si>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</si>
  <si>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</si>
  <si>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</si>
  <si>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</si>
  <si>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</si>
  <si>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</si>
  <si>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</si>
  <si>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</si>
  <si>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</si>
  <si>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</si>
  <si>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</si>
  <si>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</si>
  <si>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</si>
  <si>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</si>
  <si>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</si>
  <si>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</si>
  <si>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</si>
  <si>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</si>
  <si>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</si>
  <si>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</si>
  <si>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</si>
  <si>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</si>
  <si>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</si>
  <si>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</si>
  <si>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</si>
  <si>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</si>
  <si>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</si>
  <si>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</si>
  <si>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</si>
  <si>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</si>
  <si>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</si>
  <si>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</si>
  <si>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</si>
  <si>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</si>
  <si>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</si>
  <si>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</si>
  <si>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</si>
  <si>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</si>
  <si>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</si>
  <si>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</si>
  <si>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</si>
  <si>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</si>
  <si>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</si>
  <si>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</si>
  <si>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</si>
  <si>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</si>
  <si>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</si>
  <si>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</si>
  <si>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</si>
  <si>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</si>
  <si>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</si>
  <si>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</si>
  <si>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</si>
  <si>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</si>
  <si>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</si>
  <si>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</si>
  <si>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</si>
  <si>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</si>
  <si>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</si>
  <si>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</si>
  <si>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</si>
  <si>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</si>
  <si>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</si>
  <si>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</si>
  <si>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</si>
  <si>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</si>
  <si>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</si>
  <si>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</si>
  <si>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</si>
  <si>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</si>
  <si>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</si>
  <si>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</si>
  <si>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</si>
  <si>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</si>
  <si>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</si>
  <si>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</si>
  <si>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</si>
  <si>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</si>
  <si>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</si>
  <si>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</si>
  <si>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</si>
  <si>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</si>
  <si>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</si>
  <si>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</si>
  <si>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</si>
  <si>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</si>
  <si>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</si>
  <si>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</si>
  <si>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</si>
  <si>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</si>
  <si>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</si>
  <si>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</si>
  <si>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</si>
  <si>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</si>
  <si>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</si>
  <si>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</si>
  <si>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</si>
  <si>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</si>
  <si>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</si>
  <si>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</si>
  <si>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</si>
  <si>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</si>
  <si>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</si>
  <si>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</si>
  <si>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</si>
  <si>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</si>
  <si>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</si>
  <si>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</si>
  <si>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</si>
  <si>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</si>
  <si>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</si>
  <si>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</si>
  <si>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</si>
  <si>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</si>
  <si>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</si>
  <si>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</si>
  <si>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</si>
  <si>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</si>
  <si>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</si>
  <si>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</si>
  <si>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</si>
  <si>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</si>
  <si>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</si>
  <si>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</si>
  <si>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</si>
  <si>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</si>
  <si>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</si>
  <si>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</si>
  <si>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</si>
  <si>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</si>
  <si>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</si>
  <si>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</si>
  <si>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</si>
  <si>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</si>
  <si>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</si>
  <si>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</si>
  <si>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</si>
  <si>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</si>
  <si>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</si>
  <si>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</si>
  <si>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</si>
  <si>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</si>
  <si>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</si>
  <si>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</si>
  <si>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</si>
  <si>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</si>
  <si>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</si>
  <si>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</si>
  <si>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</si>
  <si>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</si>
  <si>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</si>
  <si>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</si>
  <si>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</si>
  <si>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</si>
  <si>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</si>
  <si>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</si>
  <si>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</si>
  <si>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</si>
  <si>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</si>
  <si>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</si>
  <si>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</si>
  <si>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</si>
  <si>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</si>
  <si>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</si>
  <si>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</si>
  <si>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</si>
  <si>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</si>
  <si>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</si>
  <si>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</si>
  <si>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</si>
  <si>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</si>
  <si>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</si>
  <si>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</si>
  <si>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</si>
  <si>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</si>
  <si>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</si>
  <si>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</si>
  <si>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</si>
  <si>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</si>
  <si>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</si>
  <si>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</si>
  <si>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</si>
  <si>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</si>
  <si>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</si>
  <si>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</si>
  <si>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</si>
  <si>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</si>
  <si>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</si>
  <si>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</si>
  <si>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</si>
  <si>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</si>
  <si>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</si>
  <si>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</si>
  <si>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</si>
  <si>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</si>
  <si>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</si>
  <si>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</si>
  <si>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</si>
  <si>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</si>
  <si>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</si>
  <si>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</si>
  <si>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</si>
  <si>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</si>
  <si>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</si>
  <si>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</si>
  <si>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</si>
  <si>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</si>
  <si>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</si>
  <si>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</si>
  <si>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</si>
  <si>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</si>
  <si>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</si>
  <si>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</si>
  <si>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</si>
  <si>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</si>
  <si>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</si>
  <si>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</si>
  <si>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</si>
  <si>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</si>
  <si>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</si>
  <si>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</si>
  <si>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</si>
  <si>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</si>
  <si>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</si>
  <si>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</si>
  <si>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</si>
  <si>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</si>
  <si>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</si>
  <si>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</si>
  <si>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</si>
  <si>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</si>
  <si>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</si>
  <si>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</si>
  <si>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</si>
  <si>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</si>
  <si>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</si>
  <si>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</si>
  <si>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</si>
  <si>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</si>
  <si>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</si>
  <si>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</si>
  <si>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</si>
  <si>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</si>
  <si>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</si>
  <si>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</si>
  <si>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</si>
  <si>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</si>
  <si>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</si>
  <si>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</si>
  <si>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</si>
  <si>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</si>
  <si>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</si>
  <si>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</si>
  <si>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</si>
  <si>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</si>
  <si>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</si>
  <si>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</si>
  <si>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</si>
  <si>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</si>
  <si>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</si>
  <si>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</si>
  <si>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</si>
  <si>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</si>
  <si>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</si>
  <si>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</si>
  <si>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</si>
  <si>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</si>
  <si>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</si>
  <si>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</si>
  <si>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</si>
  <si>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</si>
  <si>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</si>
  <si>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</si>
  <si>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</si>
  <si>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</si>
  <si>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</si>
  <si>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</si>
  <si>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</si>
  <si>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</si>
  <si>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</si>
  <si>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</si>
  <si>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</si>
  <si>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</si>
  <si>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</si>
  <si>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</si>
  <si>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</si>
  <si>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</si>
  <si>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</si>
  <si>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</si>
  <si>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</si>
  <si>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</si>
  <si>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</si>
  <si>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</si>
  <si>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</si>
  <si>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</si>
  <si>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</si>
  <si>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</si>
  <si>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</si>
  <si>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</si>
  <si>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</si>
  <si>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</si>
  <si>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</si>
  <si>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</si>
  <si>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</si>
  <si>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</si>
  <si>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</si>
  <si>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</si>
  <si>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</si>
  <si>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</si>
  <si>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</si>
  <si>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</si>
  <si>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</si>
  <si>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</si>
  <si>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</si>
  <si>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</si>
  <si>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</si>
  <si>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</si>
  <si>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</si>
  <si>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</si>
  <si>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</si>
  <si>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</si>
  <si>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</si>
  <si>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</si>
  <si>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</si>
  <si>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</si>
  <si>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</si>
  <si>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</si>
  <si>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</si>
  <si>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</si>
  <si>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</si>
  <si>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</si>
  <si>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</si>
  <si>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</si>
  <si>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</si>
  <si>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</si>
  <si>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</si>
  <si>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</si>
  <si>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</si>
  <si>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</si>
  <si>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</si>
  <si>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</si>
  <si>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</si>
  <si>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</si>
  <si>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</si>
  <si>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</si>
  <si>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</si>
  <si>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</si>
  <si>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</si>
  <si>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</si>
  <si>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</si>
  <si>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</si>
  <si>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</si>
  <si>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</si>
  <si>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</si>
  <si>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</si>
  <si>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</si>
  <si>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</si>
  <si>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</si>
  <si>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</si>
  <si>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</si>
  <si>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</si>
  <si>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</si>
  <si>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</si>
  <si>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</si>
  <si>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</si>
  <si>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</si>
  <si>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</si>
  <si>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</si>
  <si>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</si>
  <si>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</si>
  <si>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</si>
  <si>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</si>
  <si>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</si>
  <si>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</si>
  <si>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</si>
  <si>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</si>
  <si>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</si>
  <si>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</si>
  <si>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</si>
  <si>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</si>
  <si>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</si>
  <si>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</si>
  <si>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</si>
  <si>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</si>
  <si>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</si>
  <si>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</si>
  <si>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</si>
  <si>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</si>
  <si>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</si>
  <si>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</si>
  <si>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</si>
  <si>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</si>
  <si>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</si>
  <si>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</si>
  <si>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</si>
  <si>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</si>
  <si>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</si>
  <si>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</si>
  <si>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</si>
  <si>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</si>
  <si>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</si>
  <si>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</si>
  <si>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</si>
  <si>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</si>
  <si>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</si>
  <si>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</si>
  <si>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</si>
  <si>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</si>
  <si>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</si>
  <si>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</si>
  <si>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</si>
  <si>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</si>
  <si>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</si>
  <si>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</si>
  <si>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</si>
  <si>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</si>
  <si>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</si>
  <si>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</si>
  <si>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</si>
  <si>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</si>
  <si>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</si>
  <si>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</si>
  <si>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</si>
  <si>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</si>
  <si>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</si>
  <si>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</si>
  <si>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</si>
  <si>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</si>
  <si>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</si>
  <si>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</si>
  <si>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</si>
  <si>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</si>
  <si>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</si>
  <si>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</si>
  <si>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</si>
  <si>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</si>
  <si>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</si>
  <si>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</si>
  <si>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</si>
  <si>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</si>
  <si>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</si>
  <si>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</si>
  <si>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</si>
  <si>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</si>
  <si>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</si>
  <si>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</si>
  <si>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</si>
  <si>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</si>
  <si>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</si>
  <si>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</si>
  <si>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</si>
  <si>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</si>
  <si>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</si>
  <si>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</si>
  <si>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</si>
  <si>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</si>
  <si>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</si>
  <si>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</si>
  <si>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</si>
  <si>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</si>
  <si>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</si>
  <si>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</si>
  <si>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</si>
  <si>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</si>
  <si>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</si>
  <si>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</si>
  <si>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</si>
  <si>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</si>
  <si>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</si>
  <si>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</si>
  <si>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</si>
  <si>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</si>
  <si>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</si>
  <si>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</si>
  <si>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</si>
  <si>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</si>
  <si>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</si>
  <si>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</si>
  <si>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</si>
  <si>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</si>
  <si>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</si>
  <si>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</si>
  <si>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</si>
  <si>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</si>
  <si>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</si>
  <si>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</si>
  <si>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</si>
  <si>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</si>
  <si>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</si>
  <si>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</si>
  <si>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</si>
  <si>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</si>
  <si>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</si>
  <si>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</si>
  <si>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</si>
  <si>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</si>
  <si>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</si>
  <si>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</si>
  <si>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</si>
  <si>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</si>
  <si>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</si>
  <si>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</si>
  <si>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</si>
  <si>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</si>
  <si>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</si>
  <si>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</si>
  <si>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</si>
  <si>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</si>
  <si>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</si>
  <si>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</si>
  <si>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</si>
  <si>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</si>
  <si>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</si>
  <si>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</si>
  <si>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</si>
  <si>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</si>
  <si>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</si>
  <si>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</si>
  <si>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</si>
  <si>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</si>
  <si>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</si>
  <si>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</si>
  <si>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</si>
  <si>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</si>
  <si>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</si>
  <si>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</si>
  <si>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</si>
  <si>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</si>
  <si>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</si>
  <si>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</si>
  <si>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</si>
  <si>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</si>
  <si>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</si>
  <si>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</si>
  <si>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</si>
  <si>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</si>
  <si>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</si>
  <si>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</si>
  <si>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</si>
  <si>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</si>
  <si>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</si>
  <si>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</si>
  <si>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</si>
  <si>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</si>
  <si>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</si>
  <si>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</si>
  <si>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</si>
  <si>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</si>
  <si>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</si>
  <si>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</si>
  <si>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</si>
  <si>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</si>
  <si>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</si>
  <si>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</si>
  <si>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</si>
  <si>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</si>
  <si>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</si>
  <si>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</si>
  <si>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</si>
  <si>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</si>
  <si>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</si>
  <si>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</si>
  <si>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</si>
  <si>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</si>
  <si>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</si>
  <si>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</si>
  <si>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</si>
  <si>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</si>
  <si>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</si>
  <si>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</si>
  <si>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</si>
  <si>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</si>
  <si>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</si>
  <si>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</si>
  <si>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</si>
  <si>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</si>
  <si>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</si>
  <si>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</si>
  <si>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</si>
  <si>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</si>
  <si>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</si>
  <si>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</si>
  <si>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</si>
  <si>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</si>
  <si>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</si>
  <si>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</si>
  <si>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</si>
  <si>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</si>
  <si>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</si>
  <si>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</si>
  <si>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</si>
  <si>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</si>
  <si>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</si>
  <si>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</si>
  <si>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</si>
  <si>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</si>
  <si>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</si>
  <si>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</si>
  <si>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</si>
  <si>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</si>
  <si>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</si>
  <si>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</si>
  <si>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</si>
  <si>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</si>
  <si>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</si>
  <si>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</si>
  <si>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</si>
  <si>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</si>
  <si>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</si>
  <si>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</si>
  <si>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</si>
  <si>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</si>
  <si>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</si>
  <si>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</si>
  <si>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</si>
  <si>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</si>
  <si>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</si>
  <si>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</si>
  <si>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</si>
  <si>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</si>
  <si>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</si>
  <si>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</si>
  <si>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</si>
  <si>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</si>
  <si>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</si>
  <si>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</si>
  <si>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</si>
  <si>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</si>
  <si>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</si>
  <si>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</si>
  <si>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</si>
  <si>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</si>
  <si>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</si>
  <si>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</si>
  <si>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</si>
  <si>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</si>
  <si>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</si>
  <si>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</si>
  <si>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</si>
  <si>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</si>
  <si>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</si>
  <si>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</si>
  <si>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</si>
  <si>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</si>
  <si>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</si>
  <si>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</si>
  <si>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</si>
  <si>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</si>
  <si>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</si>
  <si>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</si>
  <si>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</si>
  <si>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</si>
  <si>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</si>
  <si>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</si>
  <si>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</si>
  <si>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</si>
  <si>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</si>
  <si>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</si>
  <si>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</si>
  <si>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</si>
  <si>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</si>
  <si>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</si>
  <si>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</si>
  <si>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</si>
  <si>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</si>
  <si>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</si>
  <si>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</si>
  <si>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</si>
  <si>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</si>
  <si>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</si>
  <si>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</si>
  <si>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</si>
  <si>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</si>
  <si>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</si>
  <si>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</si>
  <si>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</si>
  <si>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</si>
  <si>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</si>
  <si>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</si>
  <si>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</si>
  <si>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</si>
  <si>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</si>
  <si>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</si>
  <si>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</si>
  <si>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</si>
  <si>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</si>
  <si>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</si>
  <si>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</si>
  <si>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</si>
  <si>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</si>
  <si>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</si>
  <si>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</si>
  <si>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</si>
  <si>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</si>
  <si>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</si>
  <si>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</si>
  <si>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</si>
  <si>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</si>
  <si>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</si>
  <si>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</si>
  <si>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</si>
  <si>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</si>
  <si>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</si>
  <si>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</si>
  <si>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</si>
  <si>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</si>
  <si>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</si>
  <si>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</si>
  <si>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</si>
  <si>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</si>
  <si>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</si>
  <si>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</si>
  <si>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</si>
  <si>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</si>
  <si>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</si>
  <si>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</si>
  <si>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</si>
  <si>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</si>
  <si>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</si>
  <si>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</si>
  <si>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</si>
  <si>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</si>
  <si>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</si>
  <si>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</si>
  <si>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</si>
  <si>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</si>
  <si>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</si>
  <si>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</si>
  <si>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</si>
  <si>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</si>
  <si>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</si>
  <si>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</si>
  <si>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</si>
  <si>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</si>
  <si>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</si>
  <si>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</si>
  <si>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</si>
  <si>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</si>
  <si>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</si>
  <si>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</si>
  <si>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</si>
  <si>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</si>
  <si>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</si>
  <si>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</si>
  <si>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</si>
  <si>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</si>
  <si>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</si>
  <si>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</si>
  <si>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</si>
  <si>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</si>
  <si>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</si>
  <si>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</si>
  <si>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</si>
  <si>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</si>
  <si>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</si>
  <si>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</si>
  <si>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</si>
  <si>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</si>
  <si>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</si>
  <si>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</si>
  <si>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</si>
  <si>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</si>
  <si>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</si>
  <si>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</si>
  <si>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</si>
  <si>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</si>
  <si>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</si>
  <si>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</si>
  <si>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</si>
  <si>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</si>
  <si>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</si>
  <si>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</si>
  <si>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</si>
  <si>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</si>
  <si>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</si>
  <si>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</si>
  <si>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</si>
  <si>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</si>
  <si>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</si>
  <si>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</si>
  <si>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</si>
  <si>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</si>
  <si>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</si>
  <si>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</si>
  <si>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</si>
  <si>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</si>
  <si>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</si>
  <si>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</si>
  <si>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</si>
  <si>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</si>
  <si>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</si>
  <si>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</si>
  <si>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</si>
  <si>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</si>
  <si>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</si>
  <si>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</si>
  <si>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</si>
  <si>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</si>
  <si>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</si>
  <si>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</si>
  <si>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</si>
  <si>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</si>
  <si>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</si>
  <si>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</si>
  <si>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</si>
  <si>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</si>
  <si>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</si>
  <si>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</si>
  <si>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</si>
  <si>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</si>
  <si>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</si>
  <si>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</si>
  <si>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</si>
  <si>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</si>
  <si>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</si>
  <si>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</si>
  <si>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</si>
  <si>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</si>
  <si>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</si>
  <si>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</si>
  <si>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</si>
  <si>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</si>
  <si>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</si>
  <si>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</si>
  <si>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</si>
  <si>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</si>
  <si>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</si>
  <si>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</si>
  <si>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</si>
  <si>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</si>
  <si>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</si>
  <si>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</si>
  <si>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</si>
  <si>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</si>
  <si>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</si>
  <si>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</si>
  <si>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</si>
  <si>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</si>
  <si>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</si>
  <si>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</si>
  <si>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</si>
  <si>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</si>
  <si>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</si>
  <si>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</si>
  <si>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</si>
  <si>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</si>
  <si>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</si>
  <si>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</si>
  <si>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</si>
  <si>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</si>
  <si>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</si>
  <si>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</si>
  <si>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</si>
  <si>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</si>
  <si>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</si>
  <si>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</si>
  <si>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</si>
  <si>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</si>
  <si>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</si>
  <si>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</si>
  <si>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</si>
  <si>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</si>
  <si>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</si>
  <si>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</si>
  <si>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</si>
  <si>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</si>
  <si>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</si>
  <si>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</si>
  <si>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</si>
  <si>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</si>
  <si>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</si>
  <si>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</si>
  <si>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</si>
  <si>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</si>
  <si>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</si>
  <si>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</si>
  <si>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</si>
  <si>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</si>
  <si>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</si>
  <si>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</si>
  <si>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</si>
  <si>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</si>
  <si>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</si>
  <si>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</si>
  <si>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</si>
  <si>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</si>
  <si>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</si>
  <si>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</si>
  <si>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</si>
  <si>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</si>
  <si>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</si>
  <si>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</si>
  <si>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</si>
  <si>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</si>
  <si>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</si>
  <si>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</si>
  <si>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</si>
  <si>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</si>
  <si>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</si>
  <si>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</si>
  <si>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</si>
  <si>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</si>
  <si>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</si>
  <si>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</si>
  <si>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</si>
  <si>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</si>
  <si>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</si>
  <si>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</si>
  <si>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</si>
  <si>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</si>
  <si>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</si>
  <si>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</si>
  <si>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</si>
  <si>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</si>
  <si>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</si>
  <si>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</si>
  <si>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</si>
  <si>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</si>
  <si>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</si>
  <si>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</si>
  <si>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</si>
  <si>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</si>
  <si>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</si>
  <si>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</si>
  <si>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</si>
  <si>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</si>
  <si>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</si>
  <si>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</si>
  <si>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</si>
  <si>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</si>
  <si>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</si>
  <si>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</si>
  <si>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</si>
  <si>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</si>
  <si>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</si>
  <si>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</si>
  <si>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</si>
  <si>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</si>
  <si>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</si>
  <si>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</si>
  <si>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</si>
  <si>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</si>
  <si>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</si>
  <si>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</si>
  <si>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</si>
  <si>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</si>
  <si>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</si>
  <si>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</si>
  <si>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</si>
  <si>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</si>
  <si>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</si>
  <si>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</si>
  <si>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</si>
  <si>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</si>
  <si>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</si>
  <si>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</si>
  <si>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</si>
  <si>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</si>
  <si>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</si>
  <si>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</si>
  <si>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</si>
  <si>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</si>
  <si>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</si>
  <si>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</si>
  <si>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</si>
  <si>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</si>
  <si>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</si>
  <si>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</si>
  <si>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</si>
  <si>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</si>
  <si>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</si>
  <si>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</si>
  <si>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</si>
  <si>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</si>
  <si>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</si>
  <si>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</si>
  <si>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</si>
  <si>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</si>
  <si>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</si>
  <si>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</si>
  <si>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</si>
  <si>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</si>
  <si>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</si>
  <si>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</si>
  <si>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</si>
  <si>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</si>
  <si>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</si>
  <si>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</si>
  <si>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</si>
  <si>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</si>
  <si>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</si>
  <si>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</si>
  <si>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</si>
  <si>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</si>
  <si>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</si>
  <si>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</si>
  <si>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</si>
  <si>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</si>
  <si>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</si>
  <si>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</si>
  <si>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</si>
  <si>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</si>
  <si>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</si>
  <si>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</si>
  <si>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</si>
  <si>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</si>
  <si>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</si>
  <si>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</si>
  <si>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</si>
  <si>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</si>
  <si>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</si>
  <si>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</si>
  <si>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</si>
  <si>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</si>
  <si>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</si>
  <si>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</si>
  <si>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</si>
  <si>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</si>
  <si>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</si>
  <si>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</si>
  <si>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</si>
  <si>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</si>
  <si>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</si>
  <si>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</si>
  <si>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</si>
  <si>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</si>
  <si>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</si>
  <si>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</si>
  <si>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</si>
  <si>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</si>
  <si>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</si>
  <si>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</si>
  <si>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</si>
  <si>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</si>
  <si>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</si>
  <si>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</si>
  <si>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</si>
  <si>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</si>
  <si>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</si>
  <si>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</si>
  <si>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</si>
  <si>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</si>
  <si>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</si>
  <si>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</si>
  <si>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</si>
  <si>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</si>
  <si>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</si>
  <si>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</si>
  <si>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</si>
  <si>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</si>
  <si>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</si>
  <si>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</si>
  <si>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</si>
  <si>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</si>
  <si>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</si>
  <si>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</si>
  <si>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</si>
  <si>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</si>
  <si>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</si>
  <si>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</si>
  <si>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</si>
  <si>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</si>
  <si>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</si>
  <si>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</si>
  <si>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</si>
  <si>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</si>
  <si>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</si>
  <si>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</si>
  <si>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</si>
  <si>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</si>
  <si>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</si>
  <si>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</si>
  <si>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</si>
  <si>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</si>
  <si>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</si>
  <si>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</si>
  <si>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</si>
  <si>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</si>
  <si>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</si>
  <si>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</si>
  <si>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</si>
  <si>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</si>
  <si>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</si>
  <si>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</si>
  <si>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</si>
  <si>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</si>
  <si>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</si>
  <si>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</si>
  <si>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</si>
  <si>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</si>
  <si>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</si>
  <si>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</si>
  <si>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</si>
  <si>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</si>
  <si>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</si>
  <si>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</si>
  <si>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</si>
  <si>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</si>
  <si>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</si>
  <si>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</si>
  <si>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</si>
  <si>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</si>
  <si>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</si>
  <si>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</si>
  <si>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</si>
  <si>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</si>
  <si>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</si>
  <si>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</si>
  <si>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</si>
  <si>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</si>
  <si>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</si>
  <si>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</si>
  <si>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</si>
  <si>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</si>
  <si>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</si>
  <si>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</si>
  <si>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</si>
  <si>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</si>
  <si>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</si>
  <si>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</si>
  <si>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</si>
  <si>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</si>
  <si>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</si>
  <si>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</si>
  <si>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</si>
  <si>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</si>
  <si>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</si>
  <si>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</si>
  <si>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</si>
  <si>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</si>
  <si>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</si>
  <si>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</si>
  <si>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</si>
  <si>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</si>
  <si>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</si>
  <si>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</si>
  <si>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</si>
  <si>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</si>
  <si>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</si>
  <si>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</si>
  <si>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</si>
  <si>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</si>
  <si>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</si>
  <si>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</si>
  <si>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</si>
  <si>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</si>
  <si>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</si>
  <si>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</si>
  <si>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</si>
  <si>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</si>
  <si>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</si>
  <si>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</si>
  <si>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</si>
  <si>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</si>
  <si>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</si>
  <si>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</si>
  <si>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</si>
  <si>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</si>
  <si>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</si>
  <si>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</si>
  <si>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</si>
  <si>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</si>
  <si>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</si>
  <si>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</si>
  <si>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</si>
  <si>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</si>
  <si>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</si>
  <si>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</si>
  <si>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</si>
  <si>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</si>
  <si>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</si>
  <si>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</si>
  <si>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</si>
  <si>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</si>
  <si>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</si>
  <si>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</si>
  <si>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</si>
  <si>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</si>
  <si>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</si>
  <si>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</si>
  <si>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</si>
  <si>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</si>
  <si>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</si>
  <si>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</si>
  <si>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</si>
  <si>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</si>
  <si>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</si>
  <si>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</si>
  <si>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</si>
  <si>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</si>
  <si>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</si>
  <si>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</si>
  <si>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</si>
  <si>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</si>
  <si>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</si>
  <si>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</si>
  <si>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</si>
  <si>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</si>
  <si>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</si>
  <si>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</si>
  <si>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</si>
  <si>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</si>
  <si>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</si>
  <si>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</si>
  <si>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</si>
  <si>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</si>
  <si>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</si>
  <si>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</si>
  <si>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</si>
  <si>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</si>
  <si>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</si>
  <si>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</si>
  <si>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</si>
  <si>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</si>
  <si>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</si>
  <si>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</si>
  <si>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</si>
  <si>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</si>
  <si>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</si>
  <si>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</si>
  <si>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</si>
  <si>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</si>
  <si>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</si>
  <si>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</si>
  <si>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</si>
  <si>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</si>
  <si>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</si>
  <si>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</si>
  <si>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</si>
  <si>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</si>
  <si>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</si>
  <si>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</si>
  <si>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</si>
  <si>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</si>
  <si>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</si>
  <si>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</si>
  <si>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</si>
  <si>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</si>
  <si>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</si>
  <si>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</si>
  <si>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</si>
  <si>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</si>
  <si>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</si>
  <si>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</si>
  <si>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</si>
  <si>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</si>
  <si>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</si>
  <si>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</si>
  <si>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</si>
  <si>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</si>
  <si>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</si>
  <si>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</si>
  <si>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</si>
  <si>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</si>
  <si>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</si>
  <si>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</si>
  <si>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</si>
  <si>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</si>
  <si>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</si>
  <si>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</si>
  <si>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</si>
  <si>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</si>
  <si>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</si>
  <si>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</si>
  <si>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</si>
  <si>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</si>
  <si>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</si>
  <si>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</si>
  <si>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</si>
  <si>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</si>
  <si>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</si>
  <si>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</si>
  <si>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</si>
  <si>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</si>
  <si>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</si>
  <si>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</si>
  <si>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</si>
  <si>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</si>
  <si>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</si>
  <si>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</si>
  <si>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</si>
  <si>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</si>
  <si>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</si>
  <si>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</si>
  <si>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</si>
  <si>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</si>
  <si>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</si>
  <si>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</si>
  <si>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</si>
  <si>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</si>
  <si>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</si>
  <si>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</si>
  <si>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</si>
  <si>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</si>
  <si>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</si>
  <si>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</si>
  <si>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</si>
  <si>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</si>
  <si>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</si>
  <si>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</si>
  <si>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</si>
  <si>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</si>
  <si>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</si>
  <si>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</si>
  <si>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</si>
  <si>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</si>
  <si>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</si>
  <si>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</si>
  <si>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</si>
  <si>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</si>
  <si>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</si>
  <si>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</si>
  <si>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</si>
  <si>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</si>
  <si>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</si>
  <si>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</si>
  <si>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</si>
  <si>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</si>
  <si>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</si>
  <si>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</si>
  <si>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</si>
  <si>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</si>
  <si>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</si>
  <si>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</si>
  <si>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</si>
  <si>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</si>
  <si>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</si>
  <si>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</si>
  <si>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</si>
  <si>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</si>
  <si>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</si>
  <si>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</si>
  <si>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</si>
  <si>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</si>
  <si>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</si>
  <si>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</si>
  <si>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</si>
  <si>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</si>
  <si>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</si>
  <si>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</si>
  <si>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</si>
  <si>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</si>
  <si>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</si>
  <si>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</si>
  <si>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</si>
  <si>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</si>
  <si>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</si>
  <si>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</si>
  <si>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</si>
  <si>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</si>
  <si>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</si>
  <si>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</si>
  <si>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</si>
  <si>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</si>
  <si>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</si>
  <si>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</si>
  <si>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</si>
  <si>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</si>
  <si>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</si>
  <si>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</si>
  <si>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</si>
  <si>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</si>
  <si>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</si>
  <si>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</si>
  <si>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</si>
  <si>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</si>
  <si>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</si>
  <si>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</si>
  <si>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</si>
  <si>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</si>
  <si>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</si>
  <si>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</si>
  <si>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</si>
  <si>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</si>
  <si>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</si>
  <si>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</si>
  <si>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</si>
  <si>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</si>
  <si>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</si>
  <si>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</si>
  <si>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</si>
  <si>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</si>
  <si>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</si>
  <si>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</si>
  <si>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</si>
  <si>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</si>
  <si>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</si>
  <si>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</si>
  <si>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</si>
  <si>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</si>
  <si>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</si>
  <si>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</si>
  <si>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</si>
  <si>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</si>
  <si>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</si>
  <si>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</si>
  <si>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</si>
  <si>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</si>
  <si>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</si>
  <si>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</si>
  <si>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</si>
  <si>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</si>
  <si>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</si>
  <si>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</si>
  <si>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</si>
  <si>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</si>
  <si>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</si>
  <si>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</si>
  <si>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</si>
  <si>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</si>
  <si>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</si>
  <si>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</si>
  <si>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</si>
  <si>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</si>
  <si>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</si>
  <si>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</si>
  <si>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</si>
  <si>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</si>
  <si>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</si>
  <si>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</si>
  <si>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</si>
  <si>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</si>
  <si>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</si>
  <si>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</si>
  <si>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</si>
  <si>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</si>
  <si>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</si>
  <si>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</si>
  <si>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</si>
  <si>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</si>
  <si>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</si>
  <si>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</si>
  <si>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</si>
  <si>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</si>
  <si>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</si>
  <si>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</si>
  <si>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</si>
  <si>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</si>
  <si>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</si>
  <si>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</si>
  <si>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</si>
  <si>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</si>
  <si>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</si>
  <si>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</si>
  <si>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</si>
  <si>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</si>
  <si>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</si>
  <si>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</si>
  <si>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</si>
  <si>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</si>
  <si>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</si>
  <si>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</si>
  <si>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</si>
  <si>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</si>
  <si>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</si>
  <si>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</si>
  <si>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</si>
  <si>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</si>
  <si>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</si>
  <si>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</si>
  <si>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</si>
  <si>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</si>
  <si>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</si>
  <si>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</si>
  <si>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</si>
  <si>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</si>
  <si>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</si>
  <si>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</si>
  <si>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</si>
  <si>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</si>
  <si>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</si>
  <si>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</si>
  <si>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</si>
  <si>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</si>
  <si>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</si>
  <si>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</si>
  <si>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</si>
  <si>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</si>
  <si>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</si>
  <si>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</si>
  <si>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</si>
  <si>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</si>
  <si>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</si>
  <si>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</si>
  <si>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</si>
  <si>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</si>
  <si>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</si>
  <si>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</si>
  <si>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</si>
  <si>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</si>
  <si>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</si>
  <si>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</si>
  <si>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</si>
  <si>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</si>
  <si>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</si>
  <si>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</si>
  <si>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</si>
  <si>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</si>
  <si>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</si>
  <si>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</si>
  <si>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</si>
  <si>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</si>
  <si>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</si>
  <si>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</si>
  <si>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</si>
  <si>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</si>
  <si>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</si>
  <si>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</si>
  <si>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</si>
  <si>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</si>
  <si>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</si>
  <si>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</si>
  <si>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</si>
  <si>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</si>
  <si>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</si>
  <si>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</si>
  <si>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</si>
  <si>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</si>
  <si>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</si>
  <si>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</si>
  <si>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</si>
  <si>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</si>
  <si>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</si>
  <si>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</si>
  <si>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</si>
  <si>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</si>
  <si>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</si>
  <si>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</si>
  <si>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</si>
  <si>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</si>
  <si>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</si>
  <si>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</si>
  <si>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</si>
  <si>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</si>
  <si>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</si>
  <si>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</si>
  <si>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</si>
  <si>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</si>
  <si>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</si>
  <si>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</si>
  <si>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</si>
  <si>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</si>
  <si>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</si>
  <si>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</si>
  <si>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</si>
  <si>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</si>
  <si>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</si>
  <si>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</si>
  <si>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</si>
  <si>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</si>
  <si>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</si>
  <si>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</si>
  <si>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</si>
  <si>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</si>
  <si>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</si>
  <si>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</si>
  <si>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</si>
  <si>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</si>
  <si>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</si>
  <si>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</si>
  <si>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</si>
  <si>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</si>
  <si>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</si>
  <si>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</si>
  <si>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</si>
  <si>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</si>
  <si>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</si>
  <si>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</si>
  <si>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</si>
  <si>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</si>
  <si>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</si>
  <si>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</si>
  <si>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</si>
  <si>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</si>
  <si>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</si>
  <si>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</si>
  <si>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</si>
  <si>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</si>
  <si>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</si>
  <si>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</si>
  <si>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</si>
  <si>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</si>
  <si>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</si>
  <si>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</si>
  <si>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</si>
  <si>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</si>
  <si>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</si>
  <si>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</si>
  <si>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</si>
  <si>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</si>
  <si>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</si>
  <si>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</si>
  <si>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</si>
  <si>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</si>
  <si>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</si>
  <si>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</si>
  <si>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</si>
  <si>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</si>
  <si>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</si>
  <si>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</si>
  <si>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</si>
  <si>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</si>
  <si>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</si>
  <si>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</si>
  <si>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</si>
  <si>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</si>
  <si>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</si>
  <si>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</si>
  <si>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</si>
  <si>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</si>
  <si>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</si>
  <si>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</si>
  <si>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</si>
  <si>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</si>
  <si>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</si>
  <si>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</si>
  <si>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</si>
  <si>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</si>
  <si>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</si>
  <si>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</si>
  <si>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</si>
  <si>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</si>
  <si>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</si>
  <si>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</si>
  <si>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</si>
  <si>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</si>
  <si>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</si>
  <si>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</si>
  <si>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</si>
  <si>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</si>
  <si>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</si>
  <si>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</si>
  <si>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</si>
  <si>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</si>
  <si>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</si>
  <si>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</si>
  <si>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</si>
  <si>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</si>
  <si>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</si>
  <si>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</si>
  <si>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</si>
  <si>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</si>
  <si>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</si>
  <si>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</si>
  <si>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</si>
  <si>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</si>
  <si>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</si>
  <si>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</si>
  <si>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</si>
  <si>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</si>
  <si>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</si>
  <si>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</si>
  <si>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</si>
  <si>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</si>
  <si>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</si>
  <si>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</si>
  <si>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</si>
  <si>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</si>
  <si>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</si>
  <si>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</si>
  <si>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</si>
  <si>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</si>
  <si>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</si>
  <si>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</si>
  <si>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</si>
  <si>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</si>
  <si>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</si>
  <si>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</si>
  <si>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</si>
  <si>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</si>
  <si>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</si>
  <si>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</si>
  <si>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</si>
  <si>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</si>
  <si>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</si>
  <si>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</si>
  <si>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</si>
  <si>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</si>
  <si>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</si>
  <si>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</si>
  <si>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</si>
  <si>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</si>
  <si>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</si>
  <si>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</si>
  <si>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</si>
  <si>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</si>
  <si>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</si>
  <si>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</si>
  <si>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</si>
  <si>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</si>
  <si>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</si>
  <si>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</si>
  <si>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</si>
  <si>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</si>
  <si>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</si>
  <si>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</si>
  <si>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</si>
  <si>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</si>
  <si>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</si>
  <si>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</si>
  <si>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</si>
  <si>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</si>
  <si>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</si>
  <si>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</si>
  <si>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</si>
  <si>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</si>
  <si>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</si>
  <si>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</si>
  <si>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</si>
  <si>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</si>
  <si>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</si>
  <si>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</si>
  <si>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</si>
  <si>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</si>
  <si>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</si>
  <si>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</si>
  <si>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</si>
  <si>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</si>
  <si>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</si>
  <si>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</si>
  <si>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</si>
  <si>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</si>
  <si>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</si>
  <si>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</si>
  <si>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</si>
  <si>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</si>
  <si>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</si>
  <si>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</si>
  <si>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</si>
  <si>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</si>
  <si>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</si>
  <si>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</si>
  <si>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</si>
  <si>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</si>
  <si>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</si>
  <si>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</si>
  <si>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</si>
  <si>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</si>
  <si>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</si>
  <si>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</si>
  <si>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</si>
  <si>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</si>
  <si>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</si>
  <si>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</si>
  <si>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</si>
  <si>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</si>
  <si>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</si>
  <si>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</si>
  <si>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</si>
  <si>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</si>
  <si>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</si>
  <si>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</si>
  <si>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</si>
  <si>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</si>
  <si>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</si>
  <si>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</si>
  <si>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</si>
  <si>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</si>
  <si>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</si>
  <si>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</si>
  <si>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</si>
  <si>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</si>
  <si>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</si>
  <si>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</si>
  <si>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</si>
  <si>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</si>
  <si>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</si>
  <si>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</si>
  <si>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</si>
  <si>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</si>
  <si>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</si>
  <si>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</si>
  <si>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</si>
  <si>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</si>
  <si>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</si>
  <si>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</si>
  <si>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</si>
  <si>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</si>
  <si>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</si>
  <si>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</si>
  <si>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</si>
  <si>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</si>
  <si>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</si>
  <si>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</si>
  <si>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</si>
  <si>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</si>
  <si>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</si>
  <si>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</si>
  <si>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</si>
  <si>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</si>
  <si>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</si>
  <si>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</si>
  <si>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</si>
  <si>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</si>
  <si>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</si>
  <si>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</si>
  <si>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</si>
  <si>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</si>
  <si>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</si>
  <si>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</si>
  <si>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</si>
  <si>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</si>
  <si>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</si>
  <si>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</si>
  <si>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</si>
  <si>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</si>
  <si>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</si>
  <si>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</si>
  <si>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</si>
  <si>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</si>
  <si>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</si>
  <si>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</si>
  <si>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</si>
  <si>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</si>
  <si>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</si>
  <si>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</si>
  <si>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</si>
  <si>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</si>
  <si>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</si>
  <si>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</si>
  <si>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</si>
  <si>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</si>
  <si>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</si>
  <si>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</si>
  <si>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</si>
  <si>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</si>
  <si>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</si>
  <si>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</si>
  <si>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</si>
  <si>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</si>
  <si>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</si>
  <si>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</si>
  <si>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</si>
  <si>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</si>
  <si>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</si>
  <si>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</si>
  <si>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</si>
  <si>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</si>
  <si>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</si>
  <si>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</si>
  <si>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</si>
  <si>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</si>
  <si>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</si>
  <si>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</si>
  <si>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</si>
  <si>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</si>
  <si>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</si>
  <si>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</si>
  <si>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</si>
  <si>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</si>
  <si>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</si>
  <si>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</si>
  <si>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</si>
  <si>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</si>
  <si>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</si>
  <si>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</si>
  <si>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</si>
  <si>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</si>
  <si>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</si>
  <si>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</si>
  <si>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</si>
  <si>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</si>
  <si>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</si>
  <si>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</si>
  <si>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</si>
  <si>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</si>
  <si>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</si>
  <si>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</si>
  <si>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</si>
  <si>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</si>
  <si>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</si>
  <si>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</si>
  <si>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</si>
  <si>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</si>
  <si>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</si>
  <si>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</si>
  <si>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</si>
  <si>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</si>
  <si>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</si>
  <si>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</si>
  <si>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</si>
  <si>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</si>
  <si>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</si>
  <si>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</si>
  <si>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</si>
  <si>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</si>
  <si>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</si>
  <si>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</si>
  <si>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</si>
  <si>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</si>
  <si>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</si>
  <si>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</si>
  <si>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</si>
  <si>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</si>
  <si>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</si>
  <si>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</si>
  <si>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</si>
  <si>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</si>
  <si>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</si>
  <si>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</si>
  <si>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</si>
  <si>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</si>
  <si>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</si>
  <si>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</si>
  <si>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</si>
  <si>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</si>
  <si>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</si>
  <si>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</si>
  <si>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</si>
  <si>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</si>
  <si>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</si>
  <si>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</si>
  <si>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</si>
  <si>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</si>
  <si>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</si>
  <si>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</si>
  <si>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</si>
  <si>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</si>
  <si>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</si>
  <si>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</si>
  <si>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</si>
  <si>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</si>
  <si>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</si>
  <si>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</si>
  <si>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</si>
  <si>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</si>
  <si>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</si>
  <si>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</si>
  <si>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</si>
  <si>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</si>
  <si>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</si>
  <si>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</si>
  <si>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</si>
  <si>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</si>
  <si>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</si>
  <si>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</si>
  <si>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</si>
  <si>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</si>
  <si>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</si>
  <si>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</si>
  <si>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</si>
  <si>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</si>
  <si>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</si>
  <si>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</si>
  <si>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</si>
  <si>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</si>
  <si>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</si>
  <si>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</si>
  <si>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</si>
  <si>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</si>
  <si>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</si>
  <si>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</si>
  <si>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</si>
  <si>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</si>
  <si>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</si>
  <si>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</si>
  <si>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</si>
  <si>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</si>
  <si>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</si>
  <si>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</si>
  <si>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</si>
  <si>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</si>
  <si>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</si>
  <si>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</si>
  <si>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</si>
  <si>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</si>
  <si>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</si>
  <si>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</si>
  <si>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</si>
  <si>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</si>
  <si>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</si>
  <si>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</si>
  <si>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</si>
  <si>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</si>
  <si>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</si>
  <si>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</si>
  <si>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</si>
  <si>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</si>
  <si>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</si>
  <si>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</si>
  <si>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</si>
  <si>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</si>
  <si>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</si>
  <si>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</si>
  <si>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</si>
  <si>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</si>
  <si>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</si>
  <si>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</si>
  <si>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</si>
  <si>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</si>
  <si>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</si>
  <si>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</si>
  <si>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</si>
  <si>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</si>
  <si>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</si>
  <si>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</si>
  <si>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</si>
  <si>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</si>
  <si>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</si>
  <si>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</si>
  <si>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</si>
  <si>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</si>
  <si>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</si>
  <si>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</si>
  <si>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</si>
  <si>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</si>
  <si>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</si>
  <si>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</si>
  <si>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</si>
  <si>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</si>
  <si>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</si>
  <si>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</si>
  <si>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</si>
  <si>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</si>
  <si>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</si>
  <si>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</si>
  <si>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</si>
  <si>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</si>
  <si>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</si>
  <si>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</si>
  <si>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</si>
  <si>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</si>
  <si>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</si>
  <si>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</si>
  <si>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</si>
  <si>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</si>
  <si>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</si>
  <si>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</si>
  <si>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</si>
  <si>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</si>
  <si>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</si>
  <si>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</si>
  <si>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</si>
  <si>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</si>
  <si>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</si>
  <si>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</si>
  <si>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</si>
  <si>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</si>
  <si>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</si>
  <si>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</si>
  <si>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</si>
  <si>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</si>
  <si>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</si>
  <si>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</si>
  <si>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</si>
  <si>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</si>
  <si>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</si>
  <si>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</si>
  <si>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</si>
  <si>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</si>
  <si>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</si>
  <si>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</si>
  <si>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</si>
  <si>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</si>
  <si>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</si>
  <si>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</si>
  <si>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</si>
  <si>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</si>
  <si>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</si>
  <si>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</si>
  <si>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</si>
  <si>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</si>
  <si>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</si>
  <si>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</si>
  <si>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</si>
  <si>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</si>
  <si>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</si>
  <si>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</si>
  <si>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</si>
  <si>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</si>
  <si>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</si>
  <si>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</si>
  <si>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</si>
  <si>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</si>
  <si>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</si>
  <si>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</si>
  <si>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</si>
  <si>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</si>
  <si>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</si>
  <si>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</si>
  <si>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</si>
  <si>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</si>
  <si>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</si>
  <si>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</si>
  <si>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</si>
  <si>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</si>
  <si>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</si>
  <si>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</si>
  <si>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</si>
  <si>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</si>
  <si>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</si>
  <si>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</si>
  <si>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</si>
  <si>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</si>
  <si>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</si>
  <si>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</si>
  <si>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</si>
  <si>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</si>
  <si>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</si>
  <si>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</si>
  <si>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</si>
  <si>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</si>
  <si>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</si>
  <si>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</si>
  <si>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</si>
  <si>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</si>
  <si>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</si>
  <si>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</si>
  <si>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</si>
  <si>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</si>
  <si>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</si>
  <si>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</si>
  <si>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</si>
  <si>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</si>
  <si>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</si>
  <si>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</si>
  <si>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</si>
  <si>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</si>
  <si>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</si>
  <si>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</si>
  <si>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</si>
  <si>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</si>
  <si>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</si>
  <si>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</si>
  <si>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</si>
  <si>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</si>
  <si>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</si>
  <si>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</si>
  <si>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</si>
  <si>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</si>
  <si>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</si>
  <si>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</si>
  <si>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</si>
  <si>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</si>
  <si>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</si>
  <si>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</si>
  <si>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</si>
  <si>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</si>
  <si>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</si>
  <si>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</si>
  <si>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</si>
  <si>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</si>
  <si>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</si>
  <si>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</si>
  <si>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</si>
  <si>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</si>
  <si>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</si>
  <si>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</si>
  <si>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</si>
  <si>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</si>
  <si>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</si>
  <si>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</si>
  <si>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</si>
  <si>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</si>
  <si>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</si>
  <si>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</si>
  <si>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</si>
  <si>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</si>
  <si>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</si>
  <si>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</si>
  <si>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</si>
  <si>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</si>
  <si>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</si>
  <si>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</si>
  <si>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</si>
  <si>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</si>
  <si>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</si>
  <si>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</si>
  <si>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</si>
  <si>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</si>
  <si>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</si>
  <si>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</si>
  <si>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</si>
  <si>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</si>
  <si>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</si>
  <si>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</si>
  <si>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</si>
  <si>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</si>
  <si>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</si>
  <si>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</si>
  <si>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</si>
  <si>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</si>
  <si>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</si>
  <si>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</si>
  <si>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</si>
  <si>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</si>
  <si>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</si>
  <si>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</si>
  <si>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</si>
  <si>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</si>
  <si>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</si>
  <si>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</si>
  <si>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</si>
  <si>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</si>
  <si>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</si>
  <si>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</si>
  <si>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</si>
  <si>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</si>
  <si>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</si>
  <si>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</si>
  <si>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</si>
  <si>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</si>
  <si>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</si>
  <si>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</si>
  <si>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</si>
  <si>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</si>
  <si>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</si>
  <si>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</si>
  <si>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</si>
  <si>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</si>
  <si>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</si>
  <si>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</si>
  <si>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</si>
  <si>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</si>
  <si>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</si>
  <si>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</si>
  <si>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</si>
  <si>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</si>
  <si>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</si>
  <si>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</si>
  <si>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</si>
  <si>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</si>
  <si>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</si>
  <si>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</si>
  <si>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</si>
  <si>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</si>
  <si>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</si>
  <si>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</si>
  <si>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</si>
  <si>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</si>
  <si>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</si>
  <si>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</si>
  <si>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</si>
  <si>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</si>
  <si>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</si>
  <si>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</si>
  <si>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</si>
  <si>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</si>
  <si>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</si>
  <si>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</si>
  <si>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</si>
  <si>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</si>
  <si>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</si>
  <si>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</si>
  <si>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</si>
  <si>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</si>
  <si>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</si>
  <si>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</si>
  <si>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</si>
  <si>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</si>
  <si>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</si>
  <si>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</si>
  <si>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</si>
  <si>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</si>
  <si>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</si>
  <si>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</si>
  <si>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</si>
  <si>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</si>
  <si>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</si>
  <si>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</si>
  <si>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</si>
  <si>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</si>
  <si>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</si>
  <si>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</si>
  <si>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</si>
  <si>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</si>
  <si>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</si>
  <si>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</si>
  <si>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</si>
  <si>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</si>
  <si>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</si>
  <si>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</si>
  <si>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</si>
  <si>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</si>
  <si>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</si>
  <si>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</si>
  <si>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</si>
  <si>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</si>
  <si>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</si>
  <si>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</si>
  <si>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</si>
  <si>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</si>
  <si>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</si>
  <si>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</si>
  <si>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</si>
  <si>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</si>
  <si>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</si>
  <si>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</si>
  <si>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</si>
  <si>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</si>
  <si>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</si>
  <si>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</si>
  <si>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</si>
  <si>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</si>
  <si>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</si>
  <si>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</si>
  <si>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</si>
  <si>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</si>
  <si>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</si>
  <si>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</si>
  <si>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</si>
  <si>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</si>
  <si>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</si>
  <si>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</si>
  <si>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</si>
  <si>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</si>
  <si>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</si>
  <si>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</si>
  <si>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</si>
  <si>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</si>
  <si>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</si>
  <si>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</si>
  <si>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</si>
  <si>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</si>
  <si>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</si>
  <si>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</si>
  <si>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</si>
  <si>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</si>
  <si>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</si>
  <si>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</si>
  <si>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</si>
  <si>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</si>
  <si>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</si>
  <si>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</si>
  <si>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</si>
  <si>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</si>
  <si>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</si>
  <si>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</si>
  <si>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</si>
  <si>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</si>
  <si>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</si>
  <si>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</si>
  <si>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</si>
  <si>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</si>
  <si>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</si>
  <si>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</si>
  <si>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</si>
  <si>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</si>
  <si>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</si>
  <si>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</si>
  <si>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</si>
  <si>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</si>
  <si>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</si>
  <si>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</si>
  <si>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</si>
  <si>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</si>
  <si>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</si>
  <si>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</si>
  <si>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</si>
  <si>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</si>
  <si>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</si>
  <si>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</si>
  <si>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</si>
  <si>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</si>
  <si>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</si>
  <si>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</si>
  <si>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</si>
  <si>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</si>
  <si>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</si>
  <si>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</si>
  <si>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</si>
  <si>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</si>
  <si>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</si>
  <si>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</si>
  <si>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</si>
  <si>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</si>
  <si>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</si>
  <si>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</si>
  <si>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</si>
  <si>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</si>
  <si>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</si>
  <si>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</si>
  <si>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</si>
  <si>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</si>
  <si>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</si>
  <si>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</si>
  <si>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</si>
  <si>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</si>
  <si>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</si>
  <si>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</si>
  <si>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</si>
  <si>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</si>
  <si>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</si>
  <si>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</si>
  <si>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</si>
  <si>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</si>
  <si>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</si>
  <si>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</si>
  <si>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</si>
  <si>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</si>
  <si>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</si>
  <si>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</si>
  <si>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</si>
  <si>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</si>
  <si>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</si>
  <si>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</si>
  <si>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</si>
  <si>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</si>
  <si>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</si>
  <si>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</si>
  <si>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</si>
  <si>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</si>
  <si>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</si>
  <si>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</si>
  <si>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</si>
  <si>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</si>
  <si>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</si>
  <si>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</si>
  <si>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</si>
  <si>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</si>
  <si>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</si>
  <si>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</si>
  <si>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</si>
  <si>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</si>
  <si>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</si>
  <si>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</si>
  <si>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</si>
  <si>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</si>
  <si>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</si>
  <si>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</si>
  <si>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</si>
  <si>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</si>
  <si>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</si>
  <si>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</si>
  <si>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</si>
  <si>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</si>
  <si>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</si>
  <si>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</si>
  <si>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</si>
  <si>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</si>
  <si>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</si>
  <si>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</si>
  <si>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</si>
  <si>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</si>
  <si>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</si>
  <si>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</si>
  <si>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</si>
  <si>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</si>
  <si>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</si>
  <si>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</si>
  <si>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</si>
  <si>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</si>
  <si>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</si>
  <si>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</si>
  <si>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</si>
  <si>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</si>
  <si>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</si>
  <si>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</si>
  <si>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</si>
  <si>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</si>
  <si>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</si>
  <si>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</si>
  <si>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</si>
  <si>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</si>
  <si>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</si>
  <si>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</si>
  <si>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</si>
  <si>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</si>
  <si>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</si>
  <si>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</si>
  <si>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</si>
  <si>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</si>
  <si>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</si>
  <si>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</si>
  <si>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</si>
  <si>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</si>
  <si>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</si>
  <si>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</si>
  <si>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</si>
  <si>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</si>
  <si>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</si>
  <si>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</si>
  <si>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</si>
  <si>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</si>
  <si>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</si>
  <si>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</si>
  <si>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</si>
  <si>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</si>
  <si>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</si>
  <si>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</si>
  <si>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</si>
  <si>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</si>
  <si>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</si>
  <si>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</si>
  <si>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</si>
  <si>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</si>
  <si>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</si>
  <si>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</si>
  <si>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</si>
  <si>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</si>
  <si>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</si>
  <si>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</si>
  <si>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</si>
  <si>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</si>
  <si>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</si>
  <si>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</si>
  <si>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</si>
  <si>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</si>
  <si>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</si>
  <si>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</si>
  <si>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</si>
  <si>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</si>
  <si>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</si>
  <si>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</si>
  <si>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</si>
  <si>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</si>
  <si>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</si>
  <si>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</si>
  <si>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</si>
  <si>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</si>
  <si>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</si>
  <si>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</si>
  <si>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</si>
  <si>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</si>
  <si>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</si>
  <si>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</si>
  <si>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</si>
  <si>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</si>
  <si>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</si>
  <si>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</si>
  <si>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</si>
  <si>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</si>
  <si>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</si>
  <si>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</si>
  <si>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</si>
  <si>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</si>
  <si>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</si>
  <si>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</si>
  <si>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</si>
  <si>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</si>
  <si>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</si>
  <si>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</si>
  <si>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</si>
  <si>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</si>
  <si>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</si>
  <si>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</si>
  <si>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</si>
  <si>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</si>
  <si>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</si>
  <si>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</si>
  <si>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</si>
  <si>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</si>
  <si>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</si>
  <si>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</si>
  <si>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</si>
  <si>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</si>
  <si>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</si>
  <si>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</si>
  <si>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</si>
  <si>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</si>
  <si>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</si>
  <si>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</si>
  <si>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</si>
  <si>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</si>
  <si>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</si>
  <si>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</si>
  <si>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</si>
  <si>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</si>
  <si>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</si>
  <si>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</si>
  <si>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</si>
  <si>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</si>
  <si>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</si>
  <si>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</si>
  <si>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</si>
  <si>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</si>
  <si>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</si>
  <si>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</si>
  <si>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</si>
  <si>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</si>
  <si>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</si>
  <si>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</si>
  <si>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</si>
  <si>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</si>
  <si>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</si>
  <si>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</si>
  <si>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</si>
  <si>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</si>
  <si>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</si>
  <si>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</si>
  <si>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</si>
  <si>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</si>
  <si>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</si>
  <si>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</si>
  <si>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</si>
  <si>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</si>
  <si>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</si>
  <si>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</si>
  <si>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</si>
  <si>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</si>
  <si>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</si>
  <si>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</si>
  <si>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</si>
  <si>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</si>
  <si>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</si>
  <si>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</si>
  <si>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</si>
  <si>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</si>
  <si>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</si>
  <si>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</si>
  <si>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</si>
  <si>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</si>
  <si>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</si>
  <si>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</si>
  <si>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</si>
  <si>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</si>
  <si>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</si>
  <si>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</si>
  <si>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</si>
  <si>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</si>
  <si>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</si>
  <si>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</si>
  <si>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</si>
  <si>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</si>
  <si>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</si>
  <si>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</si>
  <si>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</si>
  <si>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</si>
  <si>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</si>
  <si>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</si>
  <si>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</si>
  <si>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</si>
  <si>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</si>
  <si>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</si>
  <si>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</si>
  <si>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</si>
  <si>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</si>
  <si>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</si>
  <si>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</si>
  <si>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</si>
  <si>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</si>
  <si>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</si>
  <si>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</si>
  <si>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</si>
  <si>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</si>
  <si>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</si>
  <si>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</si>
  <si>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</si>
  <si>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</si>
  <si>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</si>
  <si>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</si>
  <si>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</si>
  <si>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</si>
  <si>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</si>
  <si>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</si>
  <si>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</si>
  <si>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</si>
  <si>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</si>
  <si>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</si>
  <si>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</si>
  <si>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</si>
  <si>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</si>
  <si>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</si>
  <si>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</si>
  <si>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</si>
  <si>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</si>
  <si>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</si>
  <si>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</si>
  <si>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</si>
  <si>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</si>
  <si>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</si>
  <si>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</si>
  <si>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</si>
  <si>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</si>
  <si>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</si>
  <si>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</si>
  <si>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</si>
  <si>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</si>
  <si>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</si>
  <si>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</si>
  <si>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</si>
  <si>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</si>
  <si>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</si>
  <si>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</si>
  <si>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</si>
  <si>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</si>
  <si>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</si>
  <si>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</si>
  <si>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</si>
  <si>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</si>
  <si>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</si>
  <si>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</si>
  <si>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</si>
  <si>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</si>
  <si>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</si>
  <si>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</si>
  <si>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</si>
  <si>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</si>
  <si>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</si>
  <si>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</si>
  <si>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</si>
  <si>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</si>
  <si>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</si>
  <si>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</si>
  <si>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</si>
  <si>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</si>
  <si>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</si>
  <si>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</si>
  <si>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</si>
  <si>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</si>
  <si>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</si>
  <si>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</si>
  <si>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</si>
  <si>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</si>
  <si>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</si>
  <si>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</si>
  <si>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</si>
  <si>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</si>
  <si>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</si>
  <si>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</si>
  <si>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</si>
  <si>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</si>
  <si>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</si>
  <si>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</si>
  <si>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</si>
  <si>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</si>
  <si>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</si>
  <si>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</si>
  <si>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</si>
  <si>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</si>
  <si>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</si>
  <si>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</si>
  <si>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</si>
  <si>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</si>
  <si>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</si>
  <si>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</si>
  <si>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</si>
  <si>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</si>
  <si>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</si>
  <si>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</si>
  <si>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</si>
  <si>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</si>
  <si>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</si>
  <si>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</si>
  <si>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</si>
  <si>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</si>
  <si>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</si>
  <si>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</si>
  <si>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</si>
  <si>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</si>
  <si>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</si>
  <si>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</si>
  <si>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</si>
  <si>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</si>
  <si>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</si>
  <si>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</si>
  <si>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</si>
  <si>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</si>
  <si>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</si>
  <si>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</si>
  <si>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</si>
  <si>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</si>
  <si>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</si>
  <si>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</si>
  <si>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</si>
  <si>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</si>
  <si>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</si>
  <si>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</si>
  <si>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</si>
  <si>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</si>
  <si>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</si>
  <si>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</si>
  <si>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</si>
  <si>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</si>
  <si>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</si>
  <si>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</si>
  <si>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</si>
  <si>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</si>
  <si>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</si>
  <si>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</si>
  <si>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</si>
  <si>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</si>
  <si>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</si>
  <si>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</si>
  <si>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</si>
  <si>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</si>
  <si>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</si>
  <si>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</si>
  <si>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</si>
  <si>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</si>
  <si>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</si>
  <si>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</si>
  <si>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</si>
  <si>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</si>
  <si>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</si>
  <si>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</si>
  <si>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</si>
  <si>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</si>
  <si>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</si>
  <si>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</si>
  <si>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</si>
  <si>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</si>
  <si>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</si>
  <si>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</si>
  <si>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</si>
  <si>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</si>
  <si>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</si>
  <si>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</si>
  <si>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</si>
  <si>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</si>
  <si>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</si>
  <si>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</si>
  <si>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</si>
  <si>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</si>
  <si>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</si>
  <si>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</si>
  <si>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</si>
  <si>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</si>
  <si>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</si>
  <si>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</si>
  <si>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</si>
  <si>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</si>
  <si>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</si>
  <si>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</si>
  <si>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</si>
  <si>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</si>
  <si>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</si>
  <si>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</si>
  <si>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</si>
  <si>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</si>
  <si>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</si>
  <si>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</si>
  <si>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</si>
  <si>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</si>
  <si>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</si>
  <si>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</si>
  <si>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</si>
  <si>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</si>
  <si>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</si>
  <si>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</si>
  <si>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</si>
  <si>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</si>
  <si>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</si>
  <si>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</si>
  <si>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</si>
  <si>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</si>
  <si>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</si>
  <si>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</si>
  <si>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</si>
  <si>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</si>
  <si>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</si>
  <si>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</si>
  <si>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</si>
  <si>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</si>
  <si>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</si>
  <si>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</si>
  <si>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</si>
  <si>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</si>
  <si>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</si>
  <si>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</si>
  <si>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</si>
  <si>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</si>
  <si>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</si>
  <si>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</si>
  <si>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</si>
  <si>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</si>
  <si>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</si>
  <si>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</si>
  <si>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</si>
  <si>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</si>
  <si>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</si>
  <si>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</si>
  <si>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</si>
  <si>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</si>
  <si>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</si>
  <si>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</si>
  <si>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</si>
  <si>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</si>
  <si>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</si>
  <si>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</si>
  <si>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</si>
  <si>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</si>
  <si>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</si>
  <si>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</si>
  <si>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</si>
  <si>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</si>
  <si>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</si>
  <si>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</si>
  <si>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</si>
  <si>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</si>
  <si>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</si>
  <si>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</si>
  <si>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</si>
  <si>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</si>
  <si>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</si>
  <si>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</si>
  <si>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</si>
  <si>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</si>
  <si>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</si>
  <si>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</si>
  <si>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</si>
  <si>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</si>
  <si>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</si>
  <si>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</si>
  <si>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</si>
  <si>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</si>
  <si>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</si>
  <si>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</si>
  <si>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</si>
  <si>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</si>
  <si>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</si>
  <si>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</si>
  <si>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</si>
  <si>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</si>
  <si>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</si>
  <si>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</si>
  <si>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</si>
  <si>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</si>
  <si>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</si>
  <si>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</si>
  <si>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</si>
  <si>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</si>
  <si>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</si>
  <si>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</si>
  <si>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</si>
  <si>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</si>
  <si>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</si>
  <si>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</si>
  <si>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</si>
  <si>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</si>
  <si>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</si>
  <si>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</si>
  <si>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</si>
  <si>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</si>
  <si>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</si>
  <si>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</si>
  <si>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</si>
  <si>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</si>
  <si>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</si>
  <si>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</si>
  <si>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</si>
  <si>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</si>
  <si>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</si>
  <si>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</si>
  <si>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</si>
  <si>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</si>
  <si>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</si>
  <si>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</si>
  <si>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</si>
  <si>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</si>
  <si>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</si>
  <si>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</si>
  <si>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</si>
  <si>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</si>
  <si>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</si>
  <si>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</si>
  <si>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</si>
  <si>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</si>
  <si>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</si>
  <si>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</si>
  <si>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</si>
  <si>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</si>
  <si>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</si>
  <si>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</si>
  <si>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</si>
  <si>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</si>
  <si>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</si>
  <si>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</si>
  <si>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</si>
  <si>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</si>
  <si>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</si>
  <si>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</si>
  <si>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</si>
  <si>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</si>
  <si>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</si>
  <si>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</si>
  <si>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</si>
  <si>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</si>
  <si>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</si>
  <si>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</si>
  <si>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</si>
  <si>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</si>
  <si>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</si>
  <si>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</si>
  <si>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</si>
  <si>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</si>
  <si>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</si>
  <si>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</si>
  <si>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</si>
  <si>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</si>
  <si>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</si>
  <si>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</si>
  <si>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</si>
  <si>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</si>
  <si>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</si>
  <si>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</si>
  <si>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</si>
  <si>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</si>
  <si>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</si>
  <si>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</si>
  <si>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</si>
  <si>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</si>
  <si>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</si>
  <si>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</si>
  <si>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</si>
  <si>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</si>
  <si>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</si>
  <si>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</si>
  <si>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</si>
  <si>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</si>
  <si>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</si>
  <si>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</si>
  <si>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</si>
  <si>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</si>
  <si>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</si>
  <si>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</si>
  <si>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</si>
  <si>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</si>
  <si>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</si>
  <si>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</si>
  <si>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</si>
  <si>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</si>
  <si>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</si>
  <si>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</si>
  <si>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</si>
  <si>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</si>
  <si>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</si>
  <si>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</si>
  <si>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</si>
  <si>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</si>
  <si>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</si>
  <si>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</si>
  <si>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</si>
  <si>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</si>
  <si>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</si>
  <si>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</si>
  <si>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</si>
  <si>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</si>
  <si>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</si>
  <si>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</si>
  <si>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</si>
  <si>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</si>
  <si>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</si>
  <si>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</si>
  <si>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</si>
  <si>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</si>
  <si>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</si>
  <si>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</si>
  <si>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</si>
  <si>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</si>
  <si>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</si>
  <si>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</si>
  <si>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</si>
  <si>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</si>
  <si>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</si>
  <si>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</si>
  <si>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</si>
  <si>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</si>
  <si>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</si>
  <si>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</si>
  <si>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</si>
  <si>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</si>
  <si>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</si>
  <si>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</si>
  <si>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</si>
  <si>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</si>
  <si>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</si>
  <si>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</si>
  <si>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</si>
  <si>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</si>
  <si>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</si>
  <si>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</si>
  <si>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</si>
  <si>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</si>
  <si>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</si>
  <si>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</si>
  <si>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</si>
  <si>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</si>
  <si>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</si>
  <si>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</si>
  <si>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</si>
  <si>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</si>
  <si>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</si>
  <si>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</si>
  <si>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</si>
  <si>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</si>
  <si>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</si>
  <si>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</si>
  <si>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</si>
  <si>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</si>
  <si>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</si>
  <si>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</si>
  <si>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</si>
  <si>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</si>
  <si>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</si>
  <si>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</si>
  <si>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</si>
  <si>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</si>
  <si>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</si>
  <si>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</si>
  <si>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</si>
  <si>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</si>
  <si>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</si>
  <si>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</si>
  <si>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</si>
  <si>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</si>
  <si>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</si>
  <si>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</si>
  <si>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</si>
  <si>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</si>
  <si>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</si>
  <si>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</si>
  <si>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</si>
  <si>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</si>
  <si>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</si>
  <si>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</si>
  <si>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</si>
  <si>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</si>
  <si>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</si>
  <si>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</si>
  <si>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</si>
  <si>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</si>
  <si>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</si>
  <si>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</si>
  <si>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</si>
  <si>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</si>
  <si>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</si>
  <si>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</si>
  <si>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</si>
  <si>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</si>
  <si>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</si>
  <si>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</si>
  <si>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</si>
  <si>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</si>
  <si>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</si>
  <si>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</si>
  <si>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</si>
  <si>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</si>
  <si>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</si>
  <si>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</si>
  <si>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</si>
  <si>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</si>
  <si>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</si>
  <si>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</si>
  <si>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</si>
  <si>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</si>
  <si>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</si>
  <si>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</si>
  <si>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</si>
  <si>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</si>
  <si>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</si>
  <si>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</si>
  <si>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</si>
  <si>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</si>
  <si>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</si>
  <si>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</si>
  <si>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</si>
  <si>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</si>
  <si>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</si>
  <si>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</si>
  <si>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</si>
  <si>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</si>
  <si>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</si>
  <si>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</si>
  <si>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</si>
  <si>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</si>
  <si>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</si>
  <si>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</si>
  <si>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</si>
  <si>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</si>
  <si>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</si>
  <si>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</si>
  <si>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</si>
  <si>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</si>
  <si>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</si>
  <si>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</si>
  <si>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</si>
  <si>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</si>
  <si>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</si>
  <si>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</si>
  <si>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</si>
  <si>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</si>
  <si>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</si>
  <si>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</si>
  <si>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</si>
  <si>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</si>
  <si>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</si>
  <si>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</si>
  <si>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</si>
  <si>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</si>
  <si>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</si>
  <si>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</si>
  <si>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</si>
  <si>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</si>
  <si>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</si>
  <si>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</si>
  <si>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</si>
  <si>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</si>
  <si>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</si>
  <si>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</si>
  <si>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</si>
  <si>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</si>
  <si>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</si>
  <si>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</si>
  <si>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</si>
  <si>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</si>
  <si>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</si>
  <si>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</si>
  <si>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</si>
  <si>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</si>
  <si>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</si>
  <si>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</si>
  <si>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</si>
  <si>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</si>
  <si>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</si>
  <si>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</si>
  <si>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</si>
  <si>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</si>
  <si>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</si>
  <si>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</si>
  <si>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</si>
  <si>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</si>
  <si>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</si>
  <si>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</si>
  <si>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</si>
  <si>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</si>
  <si>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</si>
  <si>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</si>
  <si>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</si>
  <si>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</si>
  <si>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</si>
  <si>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</si>
  <si>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</si>
  <si>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</si>
  <si>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</si>
  <si>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</si>
  <si>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</si>
  <si>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</si>
  <si>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</si>
  <si>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</si>
  <si>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</si>
  <si>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</si>
  <si>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</si>
  <si>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</si>
  <si>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</si>
  <si>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</si>
  <si>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</si>
  <si>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</si>
  <si>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</si>
  <si>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</si>
  <si>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</si>
  <si>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</si>
  <si>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</si>
  <si>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</si>
  <si>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</si>
  <si>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</si>
  <si>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</si>
  <si>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</si>
  <si>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</si>
  <si>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</si>
  <si>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</si>
  <si>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</si>
  <si>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</si>
  <si>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</si>
  <si>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</si>
  <si>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</si>
  <si>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</si>
  <si>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</si>
  <si>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</si>
  <si>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</si>
  <si>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</si>
  <si>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</si>
  <si>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</si>
  <si>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</si>
  <si>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</si>
  <si>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</si>
  <si>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</si>
  <si>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</si>
  <si>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</si>
  <si>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</si>
  <si>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</si>
  <si>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</si>
  <si>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</si>
  <si>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</si>
  <si>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</si>
  <si>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</si>
  <si>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</si>
  <si>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</si>
  <si>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</si>
  <si>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</si>
  <si>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</si>
  <si>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</si>
  <si>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</si>
  <si>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</si>
  <si>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</si>
  <si>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</si>
  <si>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</si>
  <si>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</si>
  <si>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</si>
  <si>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</si>
  <si>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</si>
  <si>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</si>
  <si>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</si>
  <si>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</si>
  <si>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</si>
  <si>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</si>
  <si>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</si>
  <si>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</si>
  <si>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</si>
  <si>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</si>
  <si>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</si>
  <si>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</si>
  <si>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</si>
  <si>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</si>
  <si>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</si>
  <si>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</si>
  <si>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</si>
  <si>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</si>
  <si>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</si>
  <si>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</si>
  <si>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</si>
  <si>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</si>
  <si>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</si>
  <si>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</si>
  <si>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</si>
  <si>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</si>
  <si>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</si>
  <si>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</si>
  <si>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</si>
  <si>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</si>
  <si>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</si>
  <si>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</si>
  <si>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</si>
  <si>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</si>
  <si>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</si>
  <si>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</si>
  <si>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</si>
  <si>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</si>
  <si>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</si>
  <si>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</si>
  <si>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</si>
  <si>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</si>
  <si>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</si>
  <si>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</si>
  <si>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</si>
  <si>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</si>
  <si>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</si>
  <si>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</si>
  <si>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</si>
  <si>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</si>
  <si>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</si>
  <si>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</si>
  <si>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</si>
  <si>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</si>
  <si>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</si>
  <si>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</si>
  <si>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</si>
  <si>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</si>
  <si>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</si>
  <si>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</si>
  <si>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</si>
  <si>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</si>
  <si>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</si>
  <si>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</si>
  <si>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</si>
  <si>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</si>
  <si>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</si>
  <si>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</si>
  <si>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</si>
  <si>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</si>
  <si>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</si>
  <si>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</si>
  <si>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</si>
  <si>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</si>
  <si>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</si>
  <si>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</si>
  <si>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</si>
  <si>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</si>
  <si>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</si>
  <si>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</si>
  <si>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</si>
  <si>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</si>
  <si>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</si>
  <si>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</si>
  <si>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</si>
  <si>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</si>
  <si>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</si>
  <si>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</si>
  <si>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</si>
  <si>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</si>
  <si>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</si>
  <si>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</si>
  <si>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</si>
  <si>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</si>
  <si>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</si>
  <si>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</si>
  <si>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</si>
  <si>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</si>
  <si>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</si>
  <si>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</si>
  <si>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</si>
  <si>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</si>
  <si>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</si>
  <si>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</si>
  <si>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</si>
  <si>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</si>
  <si>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</si>
  <si>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</si>
  <si>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</si>
  <si>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</si>
  <si>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</si>
  <si>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</si>
  <si>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</si>
  <si>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</si>
  <si>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</si>
  <si>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</si>
  <si>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</si>
  <si>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</si>
  <si>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</si>
  <si>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</si>
  <si>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</si>
  <si>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</si>
  <si>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</si>
  <si>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</si>
  <si>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</si>
  <si>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</si>
  <si>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</si>
  <si>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</si>
  <si>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</si>
  <si>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</si>
  <si>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</si>
  <si>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</si>
  <si>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</si>
  <si>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</si>
  <si>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</si>
  <si>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</si>
  <si>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</si>
  <si>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</si>
  <si>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</si>
  <si>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</si>
  <si>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</si>
  <si>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</si>
  <si>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</si>
  <si>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</si>
  <si>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</si>
  <si>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</si>
  <si>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</si>
  <si>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</si>
  <si>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</si>
  <si>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</si>
  <si>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</si>
  <si>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</si>
  <si>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</si>
  <si>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</si>
  <si>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</si>
  <si>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</si>
  <si>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</si>
  <si>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</si>
  <si>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</si>
  <si>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</si>
  <si>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</si>
  <si>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</si>
  <si>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</si>
  <si>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</si>
  <si>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</si>
  <si>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</si>
  <si>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</si>
  <si>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</si>
  <si>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</si>
  <si>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</si>
  <si>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</si>
  <si>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</si>
  <si>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</si>
  <si>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</si>
  <si>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</si>
  <si>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</si>
  <si>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</si>
  <si>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</si>
  <si>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</si>
  <si>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</si>
  <si>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</si>
  <si>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</si>
  <si>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</si>
  <si>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</si>
  <si>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</si>
  <si>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</si>
  <si>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</si>
  <si>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</si>
  <si>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</si>
  <si>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</si>
  <si>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</si>
  <si>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</si>
  <si>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</si>
  <si>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</si>
  <si>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</si>
  <si>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</si>
  <si>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</si>
  <si>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</si>
  <si>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</si>
  <si>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</si>
  <si>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</si>
  <si>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</si>
  <si>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</si>
  <si>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</si>
  <si>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</si>
  <si>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</si>
  <si>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</si>
  <si>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</si>
  <si>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</si>
  <si>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</si>
  <si>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</si>
  <si>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</si>
  <si>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</si>
  <si>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</si>
  <si>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</si>
  <si>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</si>
  <si>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</si>
  <si>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</si>
  <si>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</si>
  <si>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</si>
  <si>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</si>
  <si>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</si>
  <si>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</si>
  <si>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</si>
  <si>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</si>
  <si>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</si>
  <si>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</si>
  <si>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</si>
  <si>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</si>
  <si>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</si>
  <si>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</si>
  <si>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</si>
  <si>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</si>
  <si>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</si>
  <si>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</si>
  <si>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</si>
  <si>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</si>
  <si>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</si>
  <si>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</si>
  <si>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</si>
  <si>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</si>
  <si>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</si>
  <si>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</si>
  <si>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</si>
  <si>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</si>
  <si>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</si>
  <si>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</si>
  <si>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</si>
  <si>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</si>
  <si>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</si>
  <si>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</si>
  <si>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</si>
  <si>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</si>
  <si>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</si>
  <si>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</si>
  <si>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</si>
  <si>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</si>
  <si>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</si>
  <si>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</si>
  <si>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</si>
  <si>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</si>
  <si>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</si>
  <si>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</si>
  <si>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</si>
  <si>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</si>
  <si>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</si>
  <si>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</si>
  <si>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</si>
  <si>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</si>
  <si>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</si>
  <si>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</si>
  <si>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</si>
  <si>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</si>
  <si>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</si>
  <si>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</si>
  <si>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</si>
  <si>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</si>
  <si>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</si>
  <si>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</si>
  <si>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</si>
  <si>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</si>
  <si>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</si>
  <si>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</si>
  <si>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</si>
  <si>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</si>
  <si>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</si>
  <si>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</si>
  <si>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</si>
  <si>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</si>
  <si>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</si>
  <si>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</si>
  <si>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</si>
  <si>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</si>
  <si>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</si>
  <si>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</si>
  <si>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</si>
  <si>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</si>
  <si>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</si>
  <si>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</si>
  <si>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</si>
  <si>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</si>
  <si>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</si>
  <si>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</si>
  <si>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</si>
  <si>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</si>
  <si>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</si>
  <si>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</si>
  <si>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</si>
  <si>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</si>
  <si>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</si>
  <si>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</si>
  <si>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</si>
  <si>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</si>
  <si>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</si>
  <si>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</si>
  <si>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</si>
  <si>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</si>
  <si>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</si>
  <si>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</si>
  <si>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</si>
  <si>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</si>
  <si>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</si>
  <si>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</si>
  <si>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</si>
  <si>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</si>
  <si>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</si>
  <si>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</si>
  <si>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</si>
  <si>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</si>
  <si>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</si>
  <si>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</si>
  <si>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</si>
  <si>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</si>
  <si>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</si>
  <si>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</si>
  <si>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</si>
  <si>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</si>
  <si>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</si>
  <si>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</si>
  <si>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</si>
  <si>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</si>
  <si>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</si>
  <si>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</si>
  <si>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</si>
  <si>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</si>
  <si>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</si>
  <si>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</si>
  <si>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</si>
  <si>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</si>
  <si>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</si>
  <si>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</si>
  <si>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</si>
  <si>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</si>
  <si>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</si>
  <si>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</si>
  <si>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</si>
  <si>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</si>
  <si>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</si>
  <si>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</si>
  <si>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</si>
  <si>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</si>
  <si>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</si>
  <si>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</si>
  <si>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</si>
  <si>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</si>
  <si>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</si>
  <si>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</si>
  <si>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</si>
  <si>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</si>
  <si>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</si>
  <si>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</si>
  <si>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</si>
  <si>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</si>
  <si>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</si>
  <si>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</si>
  <si>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</si>
  <si>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</si>
  <si>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</si>
  <si>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</si>
  <si>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</si>
  <si>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</si>
  <si>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</si>
  <si>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</si>
  <si>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</si>
  <si>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</si>
  <si>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</si>
  <si>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</si>
  <si>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</si>
  <si>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</si>
  <si>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</si>
  <si>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</si>
  <si>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</si>
  <si>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</si>
  <si>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</si>
  <si>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</si>
  <si>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</si>
  <si>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</si>
  <si>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</si>
  <si>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</si>
  <si>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</si>
  <si>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</si>
  <si>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</si>
  <si>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</si>
  <si>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</si>
  <si>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</si>
  <si>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</si>
  <si>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</si>
  <si>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</si>
  <si>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</si>
  <si>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</si>
  <si>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</si>
  <si>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</si>
  <si>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</si>
  <si>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</si>
  <si>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</si>
  <si>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</si>
  <si>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</si>
  <si>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</si>
  <si>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</si>
  <si>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</si>
  <si>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</si>
  <si>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</si>
  <si>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</si>
  <si>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</si>
  <si>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</si>
  <si>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</si>
  <si>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</si>
  <si>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</si>
  <si>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</si>
  <si>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</si>
  <si>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</si>
  <si>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</si>
  <si>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</si>
  <si>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</si>
  <si>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</si>
  <si>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</si>
  <si>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</si>
  <si>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</si>
  <si>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</si>
  <si>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</si>
  <si>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</si>
  <si>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</si>
  <si>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</si>
  <si>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</si>
  <si>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</si>
  <si>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</si>
  <si>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</si>
  <si>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</si>
  <si>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</si>
  <si>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</si>
  <si>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</si>
  <si>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</si>
  <si>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</si>
  <si>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</si>
  <si>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</si>
  <si>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</si>
  <si>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</si>
  <si>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</si>
  <si>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</si>
  <si>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</si>
  <si>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</si>
  <si>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</si>
  <si>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</si>
  <si>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</si>
  <si>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</si>
  <si>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</si>
  <si>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</si>
  <si>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</si>
  <si>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</si>
  <si>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</si>
  <si>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</si>
  <si>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</si>
  <si>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</si>
  <si>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</si>
  <si>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</si>
  <si>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</si>
  <si>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</si>
  <si>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</si>
  <si>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</si>
  <si>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</si>
  <si>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</si>
  <si>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</si>
  <si>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</si>
  <si>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</si>
  <si>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</si>
  <si>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</si>
  <si>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</si>
  <si>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</si>
  <si>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</si>
  <si>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</si>
  <si>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</si>
  <si>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</si>
  <si>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</si>
  <si>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</si>
  <si>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</si>
  <si>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</si>
  <si>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</si>
  <si>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</si>
  <si>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</si>
  <si>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</si>
  <si>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</si>
  <si>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</si>
  <si>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</si>
  <si>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</si>
  <si>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</si>
  <si>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</si>
  <si>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</si>
  <si>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</si>
  <si>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</si>
  <si>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</si>
  <si>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</si>
  <si>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</si>
  <si>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</si>
  <si>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</si>
  <si>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</si>
  <si>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</si>
  <si>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</si>
  <si>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</si>
  <si>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</si>
  <si>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</si>
  <si>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</si>
  <si>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</si>
  <si>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</si>
  <si>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</si>
  <si>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</si>
  <si>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</si>
  <si>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</si>
  <si>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</si>
  <si>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</si>
  <si>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</si>
  <si>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</si>
  <si>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</si>
  <si>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</si>
  <si>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</si>
  <si>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</si>
  <si>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</si>
  <si>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</si>
  <si>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</si>
  <si>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</si>
  <si>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</si>
  <si>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</si>
  <si>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</si>
  <si>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</si>
  <si>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</si>
  <si>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</si>
  <si>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</si>
  <si>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</si>
  <si>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</si>
  <si>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</si>
  <si>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</si>
  <si>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</si>
  <si>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</si>
  <si>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</si>
  <si>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</si>
  <si>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</si>
  <si>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</si>
  <si>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</si>
  <si>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</si>
  <si>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</si>
  <si>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</si>
  <si>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</si>
  <si>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</si>
  <si>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</si>
  <si>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</si>
  <si>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</si>
  <si>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</si>
  <si>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</si>
  <si>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</si>
  <si>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</si>
  <si>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</si>
  <si>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</si>
  <si>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</si>
  <si>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</si>
  <si>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</si>
  <si>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</si>
  <si>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</si>
  <si>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</si>
  <si>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</si>
  <si>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</si>
  <si>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</si>
  <si>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</si>
  <si>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</si>
  <si>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</si>
  <si>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</si>
  <si>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</si>
  <si>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</si>
  <si>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</si>
  <si>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</si>
  <si>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</si>
  <si>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</si>
  <si>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</si>
  <si>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</si>
  <si>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</si>
  <si>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</si>
  <si>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</si>
  <si>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</si>
  <si>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</si>
  <si>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</si>
  <si>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</si>
  <si>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</si>
  <si>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</si>
  <si>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</si>
  <si>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</si>
  <si>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</si>
  <si>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</si>
  <si>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</si>
  <si>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</si>
  <si>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</si>
  <si>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</si>
  <si>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</si>
  <si>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</si>
  <si>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</si>
  <si>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</si>
  <si>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</si>
  <si>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</si>
  <si>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</si>
  <si>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</si>
  <si>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</si>
  <si>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</si>
  <si>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</si>
  <si>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</si>
  <si>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</si>
  <si>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</si>
  <si>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</si>
  <si>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</si>
  <si>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</si>
  <si>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</si>
  <si>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</si>
  <si>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</si>
  <si>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</si>
  <si>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</si>
  <si>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</si>
  <si>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</si>
  <si>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</si>
  <si>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</si>
  <si>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</si>
  <si>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</si>
  <si>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</si>
  <si>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</si>
  <si>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</si>
  <si>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</si>
  <si>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</si>
  <si>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</si>
  <si>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</si>
  <si>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</si>
  <si>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</si>
  <si>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</si>
  <si>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</si>
  <si>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</si>
  <si>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</si>
  <si>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</si>
  <si>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</si>
  <si>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</si>
  <si>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</si>
  <si>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</si>
  <si>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</si>
  <si>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</si>
  <si>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</si>
  <si>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</si>
  <si>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</si>
  <si>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</si>
  <si>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</si>
  <si>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</si>
  <si>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</si>
  <si>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</si>
  <si>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</si>
  <si>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</si>
  <si>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</si>
  <si>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</si>
  <si>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</si>
  <si>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</si>
  <si>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</si>
  <si>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</si>
  <si>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</si>
  <si>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</si>
  <si>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</si>
  <si>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</si>
  <si>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</si>
  <si>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</si>
  <si>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</si>
  <si>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</si>
  <si>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</si>
  <si>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</si>
  <si>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</si>
  <si>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</si>
  <si>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</si>
  <si>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</si>
  <si>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</si>
  <si>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</si>
  <si>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</si>
  <si>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</si>
  <si>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</si>
  <si>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</si>
  <si>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</si>
  <si>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</si>
  <si>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</si>
  <si>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</si>
  <si>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</si>
  <si>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</si>
  <si>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</si>
  <si>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</si>
  <si>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</si>
  <si>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</si>
  <si>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</si>
  <si>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</si>
  <si>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</si>
  <si>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</si>
  <si>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</si>
  <si>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</si>
  <si>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</si>
  <si>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</si>
  <si>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</si>
  <si>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</si>
  <si>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</si>
  <si>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</si>
  <si>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</si>
  <si>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</si>
  <si>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</si>
  <si>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</si>
  <si>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</si>
  <si>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</si>
  <si>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</si>
  <si>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</si>
  <si>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</si>
  <si>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</si>
  <si>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</si>
  <si>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</si>
  <si>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</si>
  <si>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</si>
  <si>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</si>
  <si>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</si>
  <si>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</si>
  <si>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</si>
  <si>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</si>
  <si>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</si>
  <si>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</si>
  <si>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</si>
  <si>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</si>
  <si>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</si>
  <si>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</si>
  <si>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</si>
  <si>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</si>
  <si>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</si>
  <si>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</si>
  <si>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</si>
  <si>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</si>
  <si>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</si>
  <si>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</si>
  <si>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</si>
  <si>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</si>
  <si>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</si>
  <si>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</si>
  <si>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</si>
  <si>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</si>
  <si>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</si>
  <si>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</si>
  <si>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</si>
  <si>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</si>
  <si>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</si>
  <si>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</si>
  <si>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</si>
  <si>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</si>
  <si>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</si>
  <si>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</si>
  <si>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</si>
  <si>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</si>
  <si>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</si>
  <si>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</si>
  <si>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</si>
  <si>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</si>
  <si>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</si>
  <si>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</si>
  <si>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</si>
  <si>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</si>
  <si>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</si>
  <si>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</si>
  <si>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</si>
  <si>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</si>
  <si>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</si>
  <si>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</si>
  <si>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</si>
  <si>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</si>
  <si>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</si>
  <si>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</si>
  <si>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</si>
  <si>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</si>
  <si>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</si>
  <si>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</si>
  <si>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</si>
  <si>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</si>
  <si>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</si>
  <si>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</si>
  <si>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</si>
  <si>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</si>
  <si>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</si>
  <si>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</si>
  <si>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</si>
  <si>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</si>
  <si>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</si>
  <si>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</si>
  <si>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</si>
  <si>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</si>
  <si>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</si>
  <si>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</si>
  <si>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</si>
  <si>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</si>
  <si>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</si>
  <si>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</si>
  <si>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</si>
  <si>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</si>
  <si>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</si>
  <si>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</si>
  <si>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</si>
  <si>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</si>
  <si>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</si>
  <si>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</si>
  <si>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</si>
  <si>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</si>
  <si>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</si>
  <si>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</si>
  <si>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</si>
  <si>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</si>
  <si>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</si>
  <si>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</si>
  <si>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</si>
  <si>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</si>
  <si>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</si>
  <si>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</si>
  <si>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</si>
  <si>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</si>
  <si>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</si>
  <si>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</si>
  <si>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</si>
  <si>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</si>
  <si>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</si>
  <si>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</si>
  <si>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</si>
  <si>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</si>
  <si>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</si>
  <si>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</si>
  <si>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</si>
  <si>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</si>
  <si>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</si>
  <si>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</si>
  <si>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</si>
  <si>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</si>
  <si>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</si>
  <si>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</si>
  <si>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</si>
  <si>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</si>
  <si>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</si>
  <si>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</si>
  <si>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</si>
  <si>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</si>
  <si>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</si>
  <si>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</si>
  <si>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</si>
  <si>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</si>
  <si>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</si>
  <si>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</si>
  <si>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</si>
  <si>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</si>
  <si>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</si>
  <si>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</si>
  <si>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</si>
  <si>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</si>
  <si>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</si>
  <si>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</si>
  <si>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</si>
  <si>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</si>
  <si>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</si>
  <si>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</si>
  <si>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</si>
  <si>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</si>
  <si>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</si>
  <si>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</si>
  <si>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</si>
  <si>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</si>
  <si>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</si>
  <si>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</si>
  <si>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</si>
  <si>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</si>
  <si>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</si>
  <si>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</si>
  <si>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</si>
  <si>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</si>
  <si>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</si>
  <si>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</si>
  <si>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</si>
  <si>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</si>
  <si>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</si>
  <si>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</si>
  <si>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</si>
  <si>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</si>
  <si>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</si>
  <si>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</si>
  <si>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</si>
  <si>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</si>
  <si>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</si>
  <si>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</si>
  <si>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</si>
  <si>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</si>
  <si>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</si>
  <si>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</si>
  <si>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</si>
  <si>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</si>
  <si>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</si>
  <si>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</si>
  <si>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</si>
  <si>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</si>
  <si>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</si>
  <si>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</si>
  <si>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</si>
  <si>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</si>
  <si>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</si>
  <si>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</si>
  <si>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</si>
  <si>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</si>
  <si>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</si>
  <si>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</si>
  <si>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</si>
  <si>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</si>
  <si>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</si>
  <si>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</si>
  <si>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</si>
  <si>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</si>
  <si>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</si>
  <si>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</si>
  <si>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</si>
  <si>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</si>
  <si>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</si>
  <si>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</si>
  <si>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</si>
  <si>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</si>
  <si>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</si>
  <si>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</si>
  <si>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</si>
  <si>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</si>
  <si>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</si>
  <si>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</si>
  <si>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</si>
  <si>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</si>
  <si>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</si>
  <si>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</si>
  <si>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</si>
  <si>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</si>
  <si>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</si>
  <si>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</si>
  <si>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</si>
  <si>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</si>
  <si>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</si>
  <si>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</si>
  <si>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</si>
  <si>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</si>
  <si>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</si>
  <si>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</si>
  <si>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</si>
  <si>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</si>
  <si>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</si>
  <si>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</si>
  <si>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</si>
  <si>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</si>
  <si>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</si>
  <si>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</si>
  <si>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</si>
  <si>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</si>
  <si>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</si>
  <si>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</si>
  <si>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</si>
  <si>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</si>
  <si>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</si>
  <si>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</si>
  <si>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</si>
  <si>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</si>
  <si>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</si>
  <si>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</si>
  <si>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</si>
  <si>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</si>
  <si>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</si>
  <si>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</si>
  <si>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</si>
  <si>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</si>
  <si>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</si>
  <si>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</si>
  <si>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</si>
  <si>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</si>
  <si>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</si>
  <si>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</si>
  <si>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</si>
  <si>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</si>
  <si>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</si>
  <si>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</si>
  <si>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</si>
  <si>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</si>
  <si>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</si>
  <si>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</si>
  <si>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</si>
  <si>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</si>
  <si>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</si>
  <si>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</si>
  <si>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</si>
  <si>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</si>
  <si>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</si>
  <si>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</si>
  <si>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</si>
  <si>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</si>
  <si>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</si>
  <si>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</si>
  <si>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</si>
  <si>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</si>
  <si>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</si>
  <si>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</si>
  <si>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</si>
  <si>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</si>
  <si>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</si>
  <si>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</si>
  <si>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</si>
  <si>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</si>
  <si>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</si>
  <si>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</si>
  <si>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</si>
  <si>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</si>
  <si>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</si>
  <si>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</si>
  <si>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</si>
  <si>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</si>
  <si>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</si>
  <si>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</si>
  <si>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</si>
  <si>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</si>
  <si>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</si>
  <si>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</si>
  <si>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</si>
  <si>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</si>
  <si>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</si>
  <si>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</si>
  <si>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</si>
  <si>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</si>
  <si>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</si>
  <si>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</si>
  <si>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</si>
  <si>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</si>
  <si>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</si>
  <si>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</si>
  <si>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</si>
  <si>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</si>
  <si>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</si>
  <si>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</si>
  <si>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</si>
  <si>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</si>
  <si>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</si>
  <si>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</si>
  <si>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</si>
  <si>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</si>
  <si>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</si>
  <si>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</si>
  <si>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</si>
  <si>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</si>
  <si>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</si>
  <si>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</si>
  <si>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</si>
  <si>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</si>
  <si>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</si>
  <si>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</si>
  <si>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</si>
  <si>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</si>
  <si>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</si>
  <si>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</si>
  <si>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</si>
  <si>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</si>
  <si>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</si>
  <si>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</si>
  <si>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</si>
  <si>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</si>
  <si>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</si>
  <si>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</si>
  <si>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</si>
  <si>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</si>
  <si>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</si>
  <si>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</si>
  <si>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</si>
  <si>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</si>
  <si>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</si>
  <si>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</si>
  <si>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</si>
  <si>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</si>
  <si>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</si>
  <si>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</si>
  <si>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</si>
  <si>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</si>
  <si>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</si>
  <si>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</si>
  <si>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</si>
  <si>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</si>
  <si>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</si>
  <si>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</si>
  <si>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</si>
  <si>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</si>
  <si>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</si>
  <si>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</si>
  <si>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</si>
  <si>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</si>
  <si>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</si>
  <si>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</si>
  <si>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</si>
  <si>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</si>
  <si>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</si>
  <si>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</si>
  <si>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</si>
  <si>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</si>
  <si>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</si>
  <si>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</si>
  <si>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</si>
  <si>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</si>
  <si>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</si>
  <si>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</si>
  <si>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</si>
  <si>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</si>
  <si>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</si>
  <si>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</si>
  <si>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</si>
  <si>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</si>
  <si>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</si>
  <si>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</si>
  <si>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</si>
  <si>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</si>
  <si>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</si>
  <si>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</si>
  <si>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</si>
  <si>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</si>
  <si>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</si>
  <si>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</si>
  <si>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</si>
  <si>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</si>
  <si>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</si>
  <si>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</si>
  <si>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</si>
  <si>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</si>
  <si>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</si>
  <si>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</si>
  <si>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</si>
  <si>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</si>
  <si>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</si>
  <si>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</si>
  <si>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</si>
  <si>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</si>
  <si>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</si>
  <si>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</si>
  <si>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</si>
  <si>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</si>
  <si>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</si>
  <si>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</si>
  <si>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</si>
  <si>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</si>
  <si>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</si>
  <si>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</si>
  <si>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</si>
  <si>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</si>
  <si>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</si>
  <si>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</si>
  <si>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</si>
  <si>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</si>
  <si>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</si>
  <si>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</si>
  <si>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</si>
  <si>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</si>
  <si>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</si>
  <si>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</si>
  <si>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</si>
  <si>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</si>
  <si>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</si>
  <si>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</si>
  <si>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</si>
  <si>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</si>
  <si>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</si>
  <si>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</si>
  <si>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</si>
  <si>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</si>
  <si>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</si>
  <si>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</si>
  <si>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</si>
  <si>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</si>
  <si>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</si>
  <si>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</si>
  <si>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</si>
  <si>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</si>
  <si>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</si>
  <si>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</si>
  <si>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</si>
  <si>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</si>
  <si>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</si>
  <si>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</si>
  <si>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</si>
  <si>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</si>
  <si>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</si>
  <si>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</si>
  <si>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</si>
  <si>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</si>
  <si>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</si>
  <si>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</si>
  <si>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</si>
  <si>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</si>
  <si>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</si>
  <si>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</si>
  <si>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</si>
  <si>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</si>
  <si>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</si>
  <si>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</si>
  <si>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</si>
  <si>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</si>
  <si>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</si>
  <si>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</si>
  <si>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</si>
  <si>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</si>
  <si>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</si>
  <si>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</si>
  <si>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</si>
  <si>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</si>
  <si>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</si>
  <si>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</si>
  <si>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</si>
  <si>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</si>
  <si>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</si>
  <si>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</si>
  <si>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</si>
  <si>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</si>
  <si>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</si>
  <si>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</si>
  <si>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</si>
  <si>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</si>
  <si>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</si>
  <si>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</si>
  <si>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</si>
  <si>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</si>
  <si>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</si>
  <si>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</si>
  <si>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</si>
  <si>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</si>
  <si>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</si>
  <si>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</si>
  <si>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</si>
  <si>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</si>
  <si>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</si>
  <si>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</si>
  <si>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</si>
  <si>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</si>
  <si>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</si>
  <si>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</si>
  <si>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</si>
  <si>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</si>
  <si>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</si>
  <si>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</si>
  <si>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</si>
  <si>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</si>
  <si>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</si>
  <si>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</si>
  <si>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</si>
  <si>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</si>
  <si>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</si>
  <si>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</si>
  <si>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</si>
  <si>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</si>
  <si>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</si>
  <si>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</si>
  <si>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</si>
  <si>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</si>
  <si>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</si>
  <si>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</si>
  <si>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</si>
  <si>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</si>
  <si>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</si>
  <si>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</si>
  <si>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</si>
  <si>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</si>
  <si>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</si>
  <si>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</si>
  <si>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</si>
  <si>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</si>
  <si>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</si>
  <si>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</si>
  <si>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</si>
  <si>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</si>
  <si>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</si>
  <si>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</si>
  <si>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</si>
  <si>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</si>
  <si>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</si>
  <si>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</si>
  <si>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</si>
  <si>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</si>
  <si>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</si>
  <si>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</si>
  <si>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</si>
  <si>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</si>
  <si>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</si>
  <si>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</si>
  <si>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</si>
  <si>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</si>
  <si>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</si>
  <si>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</si>
  <si>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</si>
  <si>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</si>
  <si>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</si>
  <si>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</si>
  <si>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</si>
  <si>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</si>
  <si>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</si>
  <si>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</si>
  <si>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</si>
  <si>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</si>
  <si>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</si>
  <si>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</si>
  <si>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</si>
  <si>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</si>
  <si>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</si>
  <si>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</si>
  <si>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</si>
  <si>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</si>
  <si>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</si>
  <si>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</si>
  <si>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</si>
  <si>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</si>
  <si>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</si>
  <si>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</si>
  <si>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</si>
  <si>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</si>
  <si>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</si>
  <si>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</si>
  <si>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</si>
  <si>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</si>
  <si>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</si>
  <si>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</si>
  <si>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</si>
  <si>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</si>
  <si>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</si>
  <si>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</si>
  <si>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</si>
  <si>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</si>
  <si>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</si>
  <si>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</si>
  <si>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</si>
  <si>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</si>
  <si>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</si>
  <si>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</si>
  <si>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</si>
  <si>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</si>
  <si>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</si>
  <si>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</si>
  <si>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</si>
  <si>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</si>
  <si>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</si>
  <si>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</si>
  <si>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</si>
  <si>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</si>
  <si>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</si>
  <si>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</si>
  <si>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</si>
  <si>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</si>
  <si>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</si>
  <si>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</si>
  <si>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</si>
  <si>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</si>
  <si>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</si>
  <si>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</si>
  <si>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</si>
  <si>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</si>
  <si>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</si>
  <si>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</si>
  <si>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</si>
  <si>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</si>
  <si>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</si>
  <si>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</si>
  <si>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</si>
  <si>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</si>
  <si>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</si>
  <si>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</si>
  <si>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</si>
  <si>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</si>
  <si>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</si>
  <si>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</si>
  <si>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</si>
  <si>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</si>
  <si>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</si>
  <si>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</si>
  <si>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</si>
  <si>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</si>
  <si>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</si>
  <si>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</si>
  <si>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</si>
  <si>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</si>
  <si>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</si>
  <si>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</si>
  <si>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</si>
  <si>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</si>
  <si>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</si>
  <si>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</si>
  <si>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</si>
  <si>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</si>
  <si>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</si>
  <si>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</si>
  <si>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</si>
  <si>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</si>
  <si>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</si>
  <si>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</si>
  <si>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</si>
  <si>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</si>
  <si>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</si>
  <si>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</si>
  <si>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</si>
  <si>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</si>
  <si>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</si>
  <si>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</si>
  <si>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</si>
  <si>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</si>
  <si>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</si>
  <si>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</si>
  <si>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</si>
  <si>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</si>
  <si>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</si>
  <si>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</si>
  <si>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</si>
  <si>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</si>
  <si>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</si>
  <si>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</si>
  <si>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</si>
  <si>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</si>
  <si>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</si>
  <si>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</si>
  <si>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</si>
  <si>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</si>
  <si>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</si>
  <si>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</si>
  <si>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</si>
  <si>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</si>
  <si>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</si>
  <si>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</si>
  <si>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</si>
  <si>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</si>
  <si>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</si>
  <si>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</si>
  <si>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</si>
  <si>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</si>
  <si>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</si>
  <si>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</si>
  <si>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</si>
  <si>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</si>
  <si>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</si>
  <si>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</si>
  <si>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</si>
  <si>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</si>
  <si>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</si>
  <si>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</si>
  <si>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</si>
  <si>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</si>
  <si>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</si>
  <si>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</si>
  <si>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</si>
  <si>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</si>
  <si>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</si>
  <si>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</si>
  <si>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</si>
  <si>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</si>
  <si>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</si>
  <si>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</si>
  <si>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</si>
  <si>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</si>
  <si>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</si>
  <si>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</si>
  <si>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</si>
  <si>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</si>
  <si>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</si>
  <si>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</si>
  <si>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</si>
  <si>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</si>
  <si>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</si>
  <si>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</si>
  <si>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</si>
  <si>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</si>
  <si>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</si>
  <si>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</si>
  <si>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</si>
  <si>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</si>
  <si>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</si>
  <si>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</si>
  <si>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</si>
  <si>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</si>
  <si>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</si>
  <si>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</si>
  <si>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</si>
  <si>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</si>
  <si>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</si>
  <si>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</si>
  <si>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</si>
  <si>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</si>
  <si>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</si>
  <si>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</si>
  <si>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</si>
  <si>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</si>
  <si>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</si>
  <si>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</si>
  <si>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</si>
  <si>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</si>
  <si>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</si>
  <si>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</si>
  <si>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</si>
  <si>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</si>
  <si>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</si>
  <si>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</si>
  <si>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</si>
  <si>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</si>
  <si>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</si>
  <si>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</si>
  <si>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</si>
  <si>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</si>
  <si>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</si>
  <si>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</si>
  <si>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</si>
  <si>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</si>
  <si>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</si>
  <si>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</si>
  <si>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</si>
  <si>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</si>
  <si>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</si>
  <si>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</si>
  <si>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</si>
  <si>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</si>
  <si>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</si>
  <si>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</si>
  <si>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</si>
  <si>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</si>
  <si>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</si>
  <si>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</si>
  <si>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</si>
  <si>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</si>
  <si>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</si>
  <si>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</si>
  <si>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</si>
  <si>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</si>
  <si>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</si>
  <si>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</si>
  <si>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</si>
  <si>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</si>
  <si>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</si>
  <si>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</si>
  <si>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</si>
  <si>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</si>
  <si>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</si>
  <si>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</si>
  <si>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</si>
  <si>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</si>
  <si>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</si>
  <si>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</si>
  <si>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</si>
  <si>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</si>
  <si>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</si>
  <si>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</si>
  <si>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</si>
  <si>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</si>
  <si>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</si>
  <si>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</si>
  <si>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</si>
  <si>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</si>
  <si>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</si>
  <si>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</si>
  <si>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</si>
  <si>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</si>
  <si>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</si>
  <si>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</si>
  <si>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</si>
  <si>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</si>
  <si>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</si>
  <si>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</si>
  <si>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</si>
  <si>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</si>
  <si>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</si>
  <si>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</si>
  <si>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</si>
  <si>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</si>
  <si>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</si>
  <si>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</si>
  <si>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</si>
  <si>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</si>
  <si>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</si>
  <si>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</si>
  <si>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</si>
  <si>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</si>
  <si>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</si>
  <si>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</si>
  <si>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</si>
  <si>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</si>
  <si>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</si>
  <si>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</si>
  <si>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</si>
  <si>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</si>
  <si>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</si>
  <si>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</si>
  <si>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</si>
  <si>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</si>
  <si>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</si>
  <si>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</si>
  <si>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</si>
  <si>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</si>
  <si>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</si>
  <si>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</si>
  <si>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</si>
  <si>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</si>
  <si>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</si>
  <si>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</si>
  <si>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</si>
  <si>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</si>
  <si>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</si>
  <si>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</si>
  <si>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</si>
  <si>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</si>
  <si>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</si>
  <si>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</si>
  <si>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</si>
  <si>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</si>
  <si>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</si>
  <si>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</si>
  <si>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</si>
  <si>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</si>
  <si>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</si>
  <si>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</si>
  <si>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</si>
  <si>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</si>
  <si>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</si>
  <si>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</si>
  <si>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</si>
  <si>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</si>
  <si>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</si>
  <si>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</si>
  <si>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</si>
  <si>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</si>
  <si>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</si>
  <si>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</si>
  <si>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</si>
  <si>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</si>
  <si>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</si>
  <si>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</si>
  <si>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</si>
  <si>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</si>
  <si>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</si>
  <si>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</si>
  <si>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</si>
  <si>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</si>
  <si>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</si>
  <si>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</si>
  <si>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</si>
  <si>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</si>
  <si>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</si>
  <si>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</si>
  <si>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</si>
  <si>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</si>
  <si>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</si>
  <si>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</si>
  <si>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</si>
  <si>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</si>
  <si>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</si>
  <si>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</si>
  <si>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</si>
  <si>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</si>
  <si>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</si>
  <si>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</si>
  <si>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</si>
  <si>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</si>
  <si>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</si>
  <si>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</si>
  <si>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</si>
  <si>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</si>
  <si>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</si>
  <si>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</si>
  <si>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</si>
  <si>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</si>
  <si>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</si>
  <si>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</si>
  <si>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</si>
  <si>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</si>
  <si>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</si>
  <si>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</si>
  <si>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</si>
  <si>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</si>
  <si>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</si>
  <si>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</si>
  <si>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</si>
  <si>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</si>
  <si>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</si>
  <si>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</si>
  <si>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</si>
  <si>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</si>
  <si>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</si>
  <si>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</si>
  <si>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</si>
  <si>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</si>
  <si>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</si>
  <si>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</si>
  <si>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</si>
  <si>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</si>
  <si>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</si>
  <si>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</si>
  <si>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</si>
  <si>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</si>
  <si>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</si>
  <si>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</si>
  <si>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</si>
  <si>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</si>
  <si>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</si>
  <si>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</si>
  <si>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</si>
  <si>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</si>
  <si>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</si>
  <si>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</si>
  <si>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</si>
  <si>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</si>
  <si>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</si>
  <si>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</si>
  <si>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</si>
  <si>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</si>
  <si>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</si>
  <si>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</si>
  <si>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</si>
  <si>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</si>
  <si>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</si>
  <si>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</si>
  <si>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</si>
  <si>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</si>
  <si>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</si>
  <si>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</si>
  <si>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</si>
  <si>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</si>
  <si>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</si>
  <si>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</si>
  <si>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</si>
  <si>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</si>
  <si>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</si>
  <si>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</si>
  <si>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</si>
  <si>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</si>
  <si>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</si>
  <si>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</si>
  <si>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</si>
  <si>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</si>
  <si>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</si>
  <si>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</si>
  <si>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</si>
  <si>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</si>
  <si>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</si>
  <si>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</si>
  <si>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</si>
  <si>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</si>
  <si>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</si>
  <si>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</si>
  <si>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</si>
  <si>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</si>
  <si>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</si>
  <si>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</si>
  <si>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</si>
  <si>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</si>
  <si>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</si>
  <si>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</si>
  <si>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</si>
  <si>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</si>
  <si>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</si>
  <si>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</si>
  <si>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</si>
  <si>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</si>
  <si>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</si>
  <si>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</si>
  <si>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</si>
  <si>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</si>
  <si>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</si>
  <si>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</si>
  <si>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</si>
  <si>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</si>
  <si>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</si>
  <si>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</si>
  <si>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</si>
  <si>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</si>
  <si>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</si>
  <si>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</si>
  <si>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</si>
  <si>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</si>
  <si>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</si>
  <si>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</si>
  <si>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</si>
  <si>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</si>
  <si>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</si>
  <si>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</si>
  <si>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</si>
  <si>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</si>
  <si>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</si>
  <si>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</si>
  <si>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</si>
  <si>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</si>
  <si>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</si>
  <si>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</si>
  <si>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</si>
  <si>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</si>
  <si>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</si>
  <si>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</si>
  <si>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</si>
  <si>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</si>
  <si>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</si>
  <si>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</si>
  <si>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</si>
  <si>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</si>
  <si>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</si>
  <si>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</si>
  <si>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</si>
  <si>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</si>
  <si>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</si>
  <si>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</si>
  <si>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</si>
  <si>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</si>
  <si>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</si>
  <si>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</si>
  <si>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</si>
  <si>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</si>
  <si>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</si>
  <si>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</si>
  <si>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</si>
  <si>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</si>
  <si>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</si>
  <si>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</si>
  <si>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</si>
  <si>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</si>
  <si>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</si>
  <si>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</si>
  <si>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</si>
  <si>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</si>
  <si>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</si>
  <si>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</si>
  <si>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</si>
  <si>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</si>
  <si>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</si>
  <si>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</si>
  <si>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</si>
  <si>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</si>
  <si>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</si>
  <si>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</si>
  <si>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</si>
  <si>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</si>
  <si>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</si>
  <si>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</si>
  <si>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</si>
  <si>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</si>
  <si>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</si>
  <si>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</si>
  <si>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</si>
  <si>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</si>
  <si>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</si>
  <si>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</si>
  <si>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</si>
  <si>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</si>
  <si>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</si>
  <si>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</si>
  <si>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</si>
  <si>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</si>
  <si>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</si>
  <si>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</si>
  <si>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</si>
  <si>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</si>
  <si>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</si>
  <si>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</si>
  <si>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</si>
  <si>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</si>
  <si>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</si>
  <si>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</si>
  <si>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</si>
  <si>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</si>
  <si>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</si>
  <si>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</si>
  <si>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</si>
  <si>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</si>
  <si>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</si>
  <si>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</si>
  <si>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</si>
  <si>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</si>
  <si>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</si>
  <si>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</si>
  <si>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</si>
  <si>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</si>
  <si>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</si>
  <si>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</si>
  <si>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</si>
  <si>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</si>
  <si>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</si>
  <si>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</si>
  <si>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</si>
  <si>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</si>
  <si>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</si>
  <si>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</si>
  <si>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</si>
  <si>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</si>
  <si>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</si>
  <si>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</si>
  <si>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</si>
  <si>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</si>
  <si>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</si>
  <si>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</si>
  <si>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</si>
  <si>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</si>
  <si>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</si>
  <si>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</si>
  <si>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</si>
  <si>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</si>
  <si>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</si>
  <si>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</si>
  <si>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</si>
  <si>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</si>
  <si>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</si>
  <si>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</si>
  <si>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</si>
  <si>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</si>
  <si>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</si>
  <si>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</si>
  <si>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</si>
  <si>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</si>
  <si>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</si>
  <si>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</si>
  <si>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</si>
  <si>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</si>
  <si>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</si>
  <si>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</si>
  <si>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</si>
  <si>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</si>
  <si>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</si>
  <si>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</si>
  <si>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</si>
  <si>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</si>
  <si>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</si>
  <si>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</si>
  <si>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</si>
  <si>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</si>
  <si>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</si>
  <si>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</si>
  <si>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</si>
  <si>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</si>
  <si>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</si>
  <si>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</si>
  <si>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</si>
  <si>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</si>
  <si>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</si>
  <si>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</si>
  <si>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</si>
  <si>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</si>
  <si>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</si>
  <si>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</si>
  <si>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</si>
  <si>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</si>
  <si>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</si>
  <si>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</si>
  <si>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</si>
  <si>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</si>
  <si>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</si>
  <si>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</si>
  <si>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</si>
  <si>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</si>
  <si>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</si>
  <si>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</si>
  <si>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</si>
  <si>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</si>
  <si>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</si>
  <si>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</si>
  <si>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</si>
  <si>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</si>
  <si>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</si>
  <si>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</si>
  <si>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</si>
  <si>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</si>
  <si>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</si>
  <si>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</si>
  <si>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</si>
  <si>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</si>
  <si>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</si>
  <si>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</si>
  <si>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</si>
  <si>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</si>
  <si>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</si>
  <si>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</si>
  <si>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</si>
  <si>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</si>
  <si>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</si>
  <si>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</si>
  <si>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</si>
  <si>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</si>
  <si>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</si>
  <si>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</si>
  <si>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</si>
  <si>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</si>
  <si>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</si>
  <si>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</si>
  <si>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</si>
  <si>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</si>
  <si>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</si>
  <si>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</si>
  <si>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</si>
  <si>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</si>
  <si>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</si>
  <si>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</si>
  <si>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</si>
  <si>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</si>
  <si>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</si>
  <si>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</si>
  <si>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</si>
  <si>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</si>
  <si>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</si>
  <si>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</si>
  <si>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</si>
  <si>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</si>
  <si>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</si>
  <si>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</si>
  <si>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</si>
  <si>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</si>
  <si>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</si>
  <si>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</si>
  <si>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</si>
  <si>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</si>
  <si>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</si>
  <si>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</si>
  <si>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</si>
  <si>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</si>
  <si>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</si>
  <si>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</si>
  <si>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</si>
  <si>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</si>
  <si>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</si>
  <si>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</si>
  <si>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</si>
  <si>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</si>
  <si>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</si>
  <si>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</si>
  <si>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</si>
  <si>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</si>
  <si>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</si>
  <si>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</si>
  <si>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</si>
  <si>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</si>
  <si>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</si>
  <si>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</si>
  <si>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</si>
  <si>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</si>
  <si>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</si>
  <si>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</si>
  <si>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</si>
  <si>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</si>
  <si>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</si>
  <si>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</si>
  <si>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</si>
  <si>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</si>
  <si>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</si>
  <si>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</si>
  <si>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</si>
  <si>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</si>
  <si>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</si>
  <si>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</si>
  <si>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</si>
  <si>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</si>
  <si>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</si>
  <si>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</si>
  <si>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</si>
  <si>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</si>
  <si>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</si>
  <si>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</si>
  <si>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</si>
  <si>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</si>
  <si>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</si>
  <si>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</si>
  <si>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</si>
  <si>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</si>
  <si>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</si>
  <si>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</si>
  <si>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</si>
  <si>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</si>
  <si>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</si>
  <si>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</si>
  <si>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</si>
  <si>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</si>
  <si>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</si>
  <si>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</si>
  <si>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</si>
  <si>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</si>
  <si>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</si>
  <si>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</si>
  <si>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</si>
  <si>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</si>
  <si>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</si>
  <si>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</si>
  <si>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</si>
  <si>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</si>
  <si>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</si>
  <si>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</si>
  <si>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</si>
  <si>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</si>
  <si>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</si>
  <si>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</si>
  <si>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</si>
  <si>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</si>
  <si>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</si>
  <si>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</si>
  <si>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</si>
  <si>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</si>
  <si>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</si>
  <si>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</si>
  <si>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</si>
  <si>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</si>
  <si>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</si>
  <si>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</si>
  <si>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</si>
  <si>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</si>
  <si>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</si>
  <si>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</si>
  <si>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</si>
  <si>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</si>
  <si>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</si>
  <si>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</si>
  <si>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</si>
  <si>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</si>
  <si>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</si>
  <si>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</si>
  <si>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</si>
  <si>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</si>
  <si>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</si>
  <si>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</si>
  <si>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</si>
  <si>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</si>
  <si>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</si>
  <si>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</si>
  <si>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</si>
  <si>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</si>
  <si>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</si>
  <si>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</si>
  <si>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</si>
  <si>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</si>
  <si>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</si>
  <si>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</si>
  <si>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</si>
  <si>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</si>
  <si>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</si>
  <si>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</si>
  <si>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</si>
  <si>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</si>
  <si>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</si>
  <si>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</si>
  <si>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</si>
  <si>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</si>
  <si>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</si>
  <si>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</si>
  <si>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</si>
  <si>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</si>
  <si>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</si>
  <si>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</si>
  <si>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</si>
  <si>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</si>
  <si>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</si>
  <si>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</si>
  <si>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</si>
  <si>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</si>
  <si>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</si>
  <si>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</si>
  <si>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</si>
  <si>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</si>
  <si>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</si>
  <si>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</si>
  <si>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</si>
  <si>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</si>
  <si>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</si>
  <si>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</si>
  <si>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</si>
  <si>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</si>
  <si>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</si>
  <si>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</si>
  <si>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</si>
  <si>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</si>
  <si>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</si>
  <si>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</si>
  <si>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</si>
  <si>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</si>
  <si>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</si>
  <si>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</si>
  <si>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</si>
  <si>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</si>
  <si>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</si>
  <si>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</si>
  <si>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</si>
  <si>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</si>
  <si>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</si>
  <si>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</si>
  <si>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</si>
  <si>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</si>
  <si>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</si>
  <si>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</si>
  <si>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</si>
  <si>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</si>
  <si>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</si>
  <si>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</si>
  <si>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</si>
  <si>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</si>
  <si>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</si>
  <si>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</si>
  <si>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</si>
  <si>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</si>
  <si>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</si>
  <si>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</si>
  <si>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</si>
  <si>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</si>
  <si>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</si>
  <si>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</si>
  <si>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</si>
  <si>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</si>
  <si>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</si>
  <si>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</si>
  <si>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</si>
  <si>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</si>
  <si>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</si>
  <si>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</si>
  <si>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</si>
  <si>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</si>
  <si>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</si>
  <si>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</si>
  <si>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</si>
  <si>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</si>
  <si>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</si>
  <si>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</si>
  <si>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</si>
  <si>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</si>
  <si>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</si>
  <si>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</si>
  <si>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</si>
  <si>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</si>
  <si>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</si>
  <si>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</si>
  <si>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</si>
  <si>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</si>
  <si>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</si>
  <si>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</si>
  <si>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</si>
  <si>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</si>
  <si>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</si>
  <si>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</si>
  <si>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</si>
  <si>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</si>
  <si>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</si>
  <si>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</si>
  <si>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</si>
  <si>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</si>
  <si>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</si>
  <si>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</si>
  <si>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</si>
  <si>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</si>
  <si>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</si>
  <si>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</si>
  <si>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</si>
  <si>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</si>
  <si>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</si>
  <si>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</si>
  <si>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</si>
  <si>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</si>
  <si>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</si>
  <si>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</si>
  <si>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</si>
  <si>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</si>
  <si>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</si>
  <si>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</si>
  <si>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</si>
  <si>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</si>
  <si>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</si>
  <si>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</si>
  <si>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</si>
  <si>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</si>
  <si>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</si>
  <si>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</si>
  <si>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</si>
  <si>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</si>
  <si>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</si>
  <si>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</si>
  <si>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</si>
  <si>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</si>
  <si>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</si>
  <si>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</si>
  <si>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</si>
  <si>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</si>
  <si>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</si>
  <si>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</si>
  <si>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</si>
  <si>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</si>
  <si>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</si>
  <si>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</si>
  <si>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</si>
  <si>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</si>
  <si>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</si>
  <si>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</si>
  <si>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</si>
  <si>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</si>
  <si>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</si>
  <si>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</si>
  <si>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</si>
  <si>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</si>
  <si>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</si>
  <si>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</si>
  <si>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</si>
  <si>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</si>
  <si>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</si>
  <si>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</si>
  <si>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</si>
  <si>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</si>
  <si>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</si>
  <si>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</si>
  <si>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</si>
  <si>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</si>
  <si>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</si>
  <si>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</si>
  <si>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</si>
  <si>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</si>
  <si>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</si>
  <si>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</si>
  <si>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</si>
  <si>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</si>
  <si>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</si>
  <si>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</si>
  <si>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</si>
  <si>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</si>
  <si>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</si>
  <si>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</si>
  <si>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</si>
  <si>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</si>
  <si>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</si>
  <si>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</si>
  <si>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</si>
  <si>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</si>
  <si>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</si>
  <si>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</si>
  <si>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</si>
  <si>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</si>
  <si>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</si>
  <si>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</si>
  <si>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</si>
  <si>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</si>
  <si>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</si>
  <si>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</si>
  <si>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</si>
  <si>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</si>
  <si>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</si>
  <si>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</si>
  <si>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</si>
  <si>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</si>
  <si>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</si>
  <si>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</si>
  <si>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</si>
  <si>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</si>
  <si>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</si>
  <si>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</si>
  <si>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</si>
  <si>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</si>
  <si>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</si>
  <si>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</si>
  <si>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</si>
  <si>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</si>
  <si>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</si>
  <si>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</si>
  <si>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</si>
  <si>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</si>
  <si>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</si>
  <si>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</si>
  <si>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</si>
  <si>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</si>
  <si>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</si>
  <si>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</si>
  <si>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</si>
  <si>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</si>
  <si>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</si>
  <si>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</si>
  <si>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</si>
  <si>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</si>
  <si>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</si>
  <si>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</si>
  <si>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</si>
  <si>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</si>
  <si>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</si>
  <si>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</si>
  <si>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</si>
  <si>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</si>
  <si>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</si>
  <si>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</si>
  <si>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</si>
  <si>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</si>
  <si>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</si>
  <si>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</si>
  <si>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</si>
  <si>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</si>
  <si>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</si>
  <si>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</si>
  <si>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</si>
  <si>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</si>
  <si>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</si>
  <si>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</si>
  <si>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</si>
  <si>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</si>
  <si>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</si>
  <si>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</si>
  <si>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</si>
  <si>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</si>
  <si>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</si>
  <si>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</si>
  <si>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</si>
  <si>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</si>
  <si>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</si>
  <si>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</si>
  <si>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</si>
  <si>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</si>
  <si>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</si>
  <si>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</si>
  <si>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</si>
  <si>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</si>
  <si>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</si>
  <si>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</si>
  <si>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</si>
  <si>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</si>
  <si>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</si>
  <si>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</si>
  <si>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</si>
  <si>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</si>
  <si>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</si>
  <si>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</si>
  <si>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</si>
  <si>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</si>
  <si>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</si>
  <si>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</si>
  <si>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</si>
  <si>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</si>
  <si>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</si>
  <si>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</si>
  <si>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</si>
  <si>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</si>
  <si>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</si>
  <si>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</si>
  <si>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</si>
  <si>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</si>
  <si>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</si>
  <si>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</si>
  <si>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</si>
  <si>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</si>
  <si>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</si>
  <si>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</si>
  <si>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</si>
  <si>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</si>
  <si>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</si>
  <si>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</si>
  <si>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</si>
  <si>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</si>
  <si>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</si>
  <si>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</si>
  <si>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</si>
  <si>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</si>
  <si>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</si>
  <si>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</si>
  <si>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</si>
  <si>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</si>
  <si>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</si>
  <si>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</si>
  <si>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</si>
  <si>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</si>
  <si>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</si>
  <si>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</si>
  <si>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</si>
  <si>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</si>
  <si>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</si>
  <si>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</si>
  <si>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</si>
  <si>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</si>
  <si>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</si>
  <si>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</si>
  <si>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</si>
  <si>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</si>
  <si>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</si>
  <si>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</si>
  <si>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</si>
  <si>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</si>
  <si>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</si>
  <si>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</si>
  <si>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</si>
  <si>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</si>
  <si>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</si>
  <si>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</si>
  <si>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</si>
  <si>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</si>
  <si>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</si>
  <si>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</si>
  <si>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</si>
  <si>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</si>
  <si>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</si>
  <si>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</si>
  <si>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</si>
  <si>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</si>
  <si>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</si>
  <si>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</si>
  <si>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</si>
  <si>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</si>
  <si>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</si>
  <si>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</si>
  <si>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</si>
  <si>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</si>
  <si>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</si>
  <si>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</si>
  <si>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</si>
  <si>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</si>
  <si>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</si>
  <si>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</si>
  <si>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</si>
  <si>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</si>
  <si>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</si>
  <si>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</si>
  <si>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</si>
  <si>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</si>
  <si>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</si>
  <si>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</si>
  <si>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</si>
  <si>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</si>
  <si>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</si>
  <si>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</si>
  <si>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</si>
  <si>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</si>
  <si>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</si>
  <si>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</si>
  <si>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</si>
  <si>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</si>
  <si>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</si>
  <si>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</si>
  <si>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</si>
  <si>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</si>
  <si>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</si>
  <si>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</si>
  <si>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</si>
  <si>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</si>
  <si>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</si>
  <si>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</si>
  <si>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</si>
  <si>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</si>
  <si>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</si>
  <si>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</si>
  <si>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</si>
  <si>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</si>
  <si>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</si>
  <si>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</si>
  <si>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</si>
  <si>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</si>
  <si>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</si>
  <si>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</si>
  <si>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</si>
  <si>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</si>
  <si>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</si>
  <si>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</si>
  <si>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</si>
  <si>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</si>
  <si>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</si>
  <si>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</si>
  <si>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</si>
  <si>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</si>
  <si>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</si>
  <si>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</si>
  <si>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</si>
  <si>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</si>
  <si>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</si>
  <si>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</si>
  <si>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</si>
  <si>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</si>
  <si>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</si>
  <si>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</si>
  <si>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</si>
  <si>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</si>
  <si>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</si>
  <si>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</si>
  <si>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</si>
  <si>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</si>
  <si>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</si>
  <si>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</si>
  <si>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</si>
  <si>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</si>
  <si>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</si>
  <si>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</si>
  <si>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</si>
  <si>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</si>
  <si>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</si>
  <si>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</si>
  <si>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</si>
  <si>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</si>
  <si>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</si>
  <si>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</si>
  <si>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</si>
  <si>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</si>
  <si>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</si>
  <si>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</si>
  <si>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</si>
  <si>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</si>
  <si>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</si>
  <si>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</si>
  <si>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</si>
  <si>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</si>
  <si>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</si>
  <si>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</si>
  <si>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</si>
  <si>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</si>
  <si>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</si>
  <si>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</si>
  <si>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</si>
  <si>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</si>
  <si>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</si>
  <si>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</si>
  <si>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</si>
  <si>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</si>
  <si>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</si>
  <si>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</si>
  <si>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</si>
  <si>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</si>
  <si>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</si>
  <si>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</si>
  <si>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</si>
  <si>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</si>
  <si>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</si>
  <si>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</si>
  <si>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</si>
  <si>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</si>
  <si>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</si>
  <si>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</si>
  <si>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</si>
  <si>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</si>
  <si>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</si>
  <si>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</si>
  <si>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</si>
  <si>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</si>
  <si>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</si>
  <si>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</si>
  <si>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</si>
  <si>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</si>
  <si>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</si>
  <si>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</si>
  <si>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</si>
  <si>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</si>
  <si>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</si>
  <si>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</si>
  <si>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</si>
  <si>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</si>
  <si>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</si>
  <si>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</si>
  <si>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</si>
  <si>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</si>
  <si>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</si>
  <si>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</si>
  <si>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</si>
  <si>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</si>
  <si>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</si>
  <si>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</si>
  <si>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</si>
  <si>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</si>
  <si>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</si>
  <si>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</si>
  <si>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</si>
  <si>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</si>
  <si>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</si>
  <si>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</si>
  <si>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</si>
  <si>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</si>
  <si>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</si>
  <si>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</si>
  <si>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</si>
  <si>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</si>
  <si>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</si>
  <si>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</si>
  <si>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</si>
  <si>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</si>
  <si>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</si>
  <si>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</si>
  <si>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</si>
  <si>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</si>
  <si>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</si>
  <si>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</si>
  <si>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</si>
  <si>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</si>
  <si>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</si>
  <si>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</si>
  <si>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</si>
  <si>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</si>
  <si>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</si>
  <si>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</si>
  <si>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</si>
  <si>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</si>
  <si>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</si>
  <si>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</si>
  <si>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</si>
  <si>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</si>
  <si>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</si>
  <si>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</si>
  <si>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</si>
  <si>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</si>
  <si>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</si>
  <si>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</si>
  <si>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</si>
  <si>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</si>
  <si>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</si>
  <si>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</si>
  <si>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</si>
  <si>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</si>
  <si>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</si>
  <si>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</si>
  <si>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</si>
  <si>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</si>
  <si>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</si>
  <si>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</si>
  <si>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</si>
  <si>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</si>
  <si>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</si>
  <si>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</si>
  <si>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</si>
  <si>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</si>
  <si>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</si>
  <si>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</si>
  <si>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</si>
  <si>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</si>
  <si>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</si>
  <si>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</si>
  <si>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</si>
  <si>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</si>
  <si>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</si>
  <si>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</si>
  <si>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</si>
  <si>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</si>
  <si>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</si>
  <si>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</si>
  <si>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</si>
  <si>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</si>
  <si>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</si>
  <si>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</si>
  <si>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</si>
  <si>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</si>
  <si>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</si>
  <si>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</si>
  <si>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</si>
  <si>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</si>
  <si>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</si>
  <si>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</si>
  <si>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</si>
  <si>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</si>
  <si>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</si>
  <si>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</si>
  <si>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</si>
  <si>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</si>
  <si>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</si>
  <si>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</si>
  <si>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</si>
  <si>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</si>
  <si>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</si>
  <si>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</si>
  <si>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</si>
  <si>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</si>
  <si>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</si>
  <si>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</si>
  <si>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</si>
  <si>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</si>
  <si>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</si>
  <si>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</si>
  <si>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</si>
  <si>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</si>
  <si>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</si>
  <si>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</si>
  <si>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</si>
  <si>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</si>
  <si>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</si>
  <si>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</si>
  <si>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</si>
  <si>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</si>
  <si>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</si>
  <si>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</si>
  <si>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</si>
  <si>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</si>
  <si>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</si>
  <si>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</si>
  <si>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</si>
  <si>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</si>
  <si>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</si>
  <si>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</si>
  <si>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</si>
  <si>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</si>
  <si>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</si>
  <si>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</si>
  <si>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</si>
  <si>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</si>
  <si>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</si>
  <si>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</si>
  <si>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</si>
  <si>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</si>
  <si>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</si>
  <si>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</si>
  <si>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</si>
  <si>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</si>
  <si>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</si>
  <si>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</si>
  <si>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</si>
  <si>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</si>
  <si>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</si>
  <si>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</si>
  <si>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</si>
  <si>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</si>
  <si>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</si>
  <si>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</si>
  <si>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</si>
  <si>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</si>
  <si>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</si>
  <si>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</si>
  <si>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</si>
  <si>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</si>
  <si>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</si>
  <si>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</si>
  <si>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</si>
  <si>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</si>
  <si>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</si>
  <si>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</si>
  <si>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</si>
  <si>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</si>
  <si>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</si>
  <si>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</si>
  <si>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</si>
  <si>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</si>
  <si>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</si>
  <si>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</si>
  <si>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</si>
  <si>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</si>
  <si>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</si>
  <si>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</si>
  <si>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</si>
  <si>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</si>
  <si>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</si>
  <si>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</si>
  <si>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</si>
  <si>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</si>
  <si>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</si>
  <si>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</si>
  <si>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</si>
  <si>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</si>
  <si>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</si>
  <si>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</si>
  <si>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</si>
  <si>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</si>
  <si>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</si>
  <si>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</si>
  <si>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</si>
  <si>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</si>
  <si>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</si>
  <si>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</si>
  <si>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</si>
  <si>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</si>
  <si>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</si>
  <si>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</si>
  <si>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</si>
  <si>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</si>
  <si>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</si>
  <si>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</si>
  <si>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</si>
  <si>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</si>
  <si>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</si>
  <si>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</si>
  <si>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</si>
  <si>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</si>
  <si>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</si>
  <si>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</si>
  <si>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</si>
  <si>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</si>
  <si>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</si>
  <si>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</si>
  <si>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</si>
  <si>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</si>
  <si>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</si>
  <si>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</si>
  <si>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</si>
  <si>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</si>
  <si>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</si>
  <si>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</si>
  <si>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</si>
  <si>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</si>
  <si>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</si>
  <si>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</si>
  <si>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</si>
  <si>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</si>
  <si>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</si>
  <si>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</si>
  <si>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</si>
  <si>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</si>
  <si>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</si>
  <si>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</si>
  <si>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</si>
  <si>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</si>
  <si>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</si>
  <si>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</si>
  <si>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</si>
  <si>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</si>
  <si>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</si>
  <si>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</si>
  <si>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</si>
  <si>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</si>
  <si>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</si>
  <si>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</si>
  <si>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</si>
  <si>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</si>
  <si>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</si>
  <si>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</si>
  <si>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</si>
  <si>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</si>
  <si>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</si>
  <si>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</si>
  <si>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</si>
  <si>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</si>
  <si>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</si>
  <si>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</si>
  <si>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</si>
  <si>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</si>
  <si>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</si>
  <si>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</si>
  <si>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</si>
  <si>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</si>
  <si>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</si>
  <si>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</si>
  <si>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</si>
  <si>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</si>
  <si>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</si>
  <si>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</si>
  <si>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</si>
  <si>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</si>
  <si>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</si>
  <si>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</si>
  <si>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</si>
  <si>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</si>
  <si>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</si>
  <si>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</si>
  <si>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</si>
  <si>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</si>
  <si>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</si>
  <si>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</si>
  <si>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</si>
  <si>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</si>
  <si>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</si>
  <si>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</si>
  <si>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</si>
  <si>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</si>
  <si>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</si>
  <si>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</si>
  <si>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</si>
  <si>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</si>
  <si>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</si>
  <si>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</si>
  <si>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</si>
  <si>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</si>
  <si>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</si>
  <si>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</si>
  <si>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</si>
  <si>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</si>
  <si>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</si>
  <si>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</si>
  <si>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</si>
  <si>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</si>
  <si>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</si>
  <si>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</si>
  <si>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</si>
  <si>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</si>
  <si>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</si>
  <si>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</si>
  <si>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</si>
  <si>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</si>
  <si>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</si>
  <si>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</si>
  <si>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</si>
  <si>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</si>
  <si>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</si>
  <si>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</si>
  <si>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</si>
  <si>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</si>
  <si>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</si>
  <si>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</si>
  <si>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</si>
  <si>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</si>
  <si>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</si>
  <si>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</si>
  <si>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</si>
  <si>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</si>
  <si>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</si>
  <si>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</si>
  <si>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</si>
  <si>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</si>
  <si>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</si>
  <si>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</si>
  <si>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</si>
  <si>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</si>
  <si>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</si>
  <si>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</si>
  <si>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</si>
  <si>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</si>
  <si>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</si>
  <si>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</si>
  <si>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</si>
  <si>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</si>
  <si>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</si>
  <si>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</si>
  <si>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</si>
  <si>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</si>
  <si>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</si>
  <si>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</si>
  <si>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</si>
  <si>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</si>
  <si>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</si>
  <si>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</si>
  <si>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</si>
  <si>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</si>
  <si>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</si>
  <si>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</si>
  <si>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</si>
  <si>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</si>
  <si>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</si>
  <si>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</si>
  <si>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</si>
  <si>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</si>
  <si>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</si>
  <si>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</si>
  <si>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</si>
  <si>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</si>
  <si>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</si>
  <si>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</si>
  <si>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</si>
  <si>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</si>
  <si>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</si>
  <si>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</si>
  <si>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</si>
  <si>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</si>
  <si>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</si>
  <si>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</si>
  <si>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</si>
  <si>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</si>
  <si>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</si>
  <si>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</si>
  <si>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</si>
  <si>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</si>
  <si>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</si>
  <si>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</si>
  <si>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</si>
  <si>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</si>
  <si>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</si>
  <si>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</si>
  <si>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</si>
  <si>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</si>
  <si>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</si>
  <si>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</si>
  <si>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</si>
  <si>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</si>
  <si>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</si>
  <si>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</si>
  <si>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</si>
  <si>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</si>
  <si>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</si>
  <si>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</si>
  <si>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</si>
  <si>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</si>
  <si>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</si>
  <si>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</si>
  <si>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</si>
  <si>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</si>
  <si>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</si>
  <si>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</si>
  <si>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</si>
  <si>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</si>
  <si>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</si>
  <si>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</si>
  <si>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</si>
  <si>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</si>
  <si>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</si>
  <si>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</si>
  <si>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</si>
  <si>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</si>
  <si>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</si>
  <si>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</si>
  <si>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</si>
  <si>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</si>
  <si>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</si>
  <si>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</si>
  <si>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</si>
  <si>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</si>
  <si>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</si>
  <si>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</si>
  <si>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</si>
  <si>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</si>
  <si>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</si>
  <si>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</si>
  <si>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</si>
  <si>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</si>
  <si>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</si>
  <si>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</si>
  <si>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</si>
  <si>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</si>
  <si>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</si>
  <si>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</si>
  <si>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</si>
  <si>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</si>
  <si>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</si>
  <si>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</si>
  <si>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</si>
  <si>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</si>
  <si>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</si>
  <si>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</si>
  <si>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</si>
  <si>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</si>
  <si>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</si>
  <si>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</si>
  <si>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</si>
  <si>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</si>
  <si>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</si>
  <si>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</si>
  <si>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</si>
  <si>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</si>
  <si>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</si>
  <si>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</si>
  <si>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</si>
  <si>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</si>
  <si>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</si>
  <si>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</si>
  <si>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</si>
  <si>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</si>
  <si>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</si>
  <si>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</si>
  <si>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</si>
  <si>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</si>
  <si>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</si>
  <si>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</si>
  <si>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</si>
  <si>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</si>
  <si>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</si>
  <si>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</si>
  <si>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</si>
  <si>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</si>
  <si>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</si>
  <si>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</si>
  <si>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</si>
  <si>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</si>
  <si>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</si>
  <si>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</si>
  <si>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</si>
  <si>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</si>
  <si>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</si>
  <si>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</si>
  <si>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</si>
  <si>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</si>
  <si>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</si>
  <si>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</si>
  <si>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</si>
  <si>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</si>
  <si>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</si>
  <si>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</si>
  <si>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</si>
  <si>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</si>
  <si>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</si>
  <si>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</si>
  <si>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</si>
  <si>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</si>
  <si>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</si>
  <si>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</si>
  <si>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</si>
  <si>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</si>
  <si>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</si>
  <si>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</si>
  <si>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</si>
  <si>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</si>
  <si>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</si>
  <si>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</si>
  <si>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</si>
  <si>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</si>
  <si>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</si>
  <si>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</si>
  <si>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</si>
  <si>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</si>
  <si>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</si>
  <si>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</si>
  <si>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</si>
  <si>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</si>
  <si>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</si>
  <si>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</si>
  <si>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</si>
  <si>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</si>
  <si>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</si>
  <si>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</si>
  <si>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</si>
  <si>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</si>
  <si>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</si>
  <si>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</si>
  <si>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</si>
  <si>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</si>
  <si>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</si>
  <si>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</si>
  <si>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</si>
  <si>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</si>
  <si>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</si>
  <si>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</si>
  <si>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</si>
  <si>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</si>
  <si>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</si>
  <si>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</si>
  <si>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</si>
  <si>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</si>
  <si>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</si>
  <si>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</si>
  <si>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</si>
  <si>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</si>
  <si>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</si>
  <si>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</si>
  <si>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</si>
  <si>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</si>
  <si>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</si>
  <si>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</si>
  <si>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</si>
  <si>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</si>
  <si>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</si>
  <si>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</si>
  <si>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</si>
  <si>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</si>
  <si>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</si>
  <si>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</si>
  <si>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</si>
  <si>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</si>
  <si>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</si>
  <si>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</si>
  <si>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</si>
  <si>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</si>
  <si>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</si>
  <si>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</si>
  <si>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</si>
  <si>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</si>
  <si>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</si>
  <si>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</si>
  <si>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</si>
  <si>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</si>
  <si>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</si>
  <si>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</si>
  <si>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</si>
  <si>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</si>
  <si>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</si>
  <si>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</si>
  <si>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</si>
  <si>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</si>
  <si>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</si>
  <si>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</si>
  <si>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</si>
  <si>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</si>
  <si>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</si>
  <si>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</si>
  <si>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</si>
  <si>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</si>
  <si>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</si>
  <si>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</si>
  <si>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</si>
  <si>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</si>
  <si>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</si>
  <si>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</si>
  <si>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</si>
  <si>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</si>
  <si>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</si>
  <si>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</si>
  <si>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</si>
  <si>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</si>
  <si>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</si>
  <si>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</si>
  <si>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</si>
  <si>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</si>
  <si>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</si>
  <si>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</si>
  <si>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</si>
  <si>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</si>
  <si>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</si>
  <si>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</si>
  <si>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</si>
  <si>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</si>
  <si>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</si>
  <si>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</si>
  <si>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</si>
  <si>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</si>
  <si>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</si>
  <si>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</si>
  <si>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</si>
  <si>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</si>
  <si>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</si>
  <si>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</si>
  <si>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</si>
  <si>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</si>
  <si>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</si>
  <si>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</si>
  <si>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</si>
  <si>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</si>
  <si>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</si>
  <si>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</si>
  <si>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</si>
  <si>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</si>
  <si>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</si>
  <si>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</si>
  <si>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</si>
  <si>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</si>
  <si>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</si>
  <si>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</si>
  <si>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</si>
  <si>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</si>
  <si>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</si>
  <si>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</si>
  <si>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</si>
  <si>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</si>
  <si>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</si>
  <si>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</si>
  <si>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</si>
  <si>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</si>
  <si>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</si>
  <si>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</si>
  <si>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</si>
  <si>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</si>
  <si>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</si>
  <si>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</si>
  <si>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</si>
  <si>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</si>
  <si>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</si>
  <si>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</si>
  <si>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</si>
  <si>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</si>
  <si>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</si>
  <si>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</si>
  <si>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</si>
  <si>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</si>
  <si>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</si>
  <si>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</si>
  <si>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</si>
  <si>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</si>
  <si>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</si>
  <si>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</si>
  <si>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</si>
  <si>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</si>
  <si>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</si>
  <si>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</si>
  <si>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</si>
  <si>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</si>
  <si>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</si>
  <si>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</si>
  <si>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</si>
  <si>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</si>
  <si>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</si>
  <si>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</si>
  <si>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</si>
  <si>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</si>
  <si>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</si>
  <si>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</si>
  <si>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</si>
  <si>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</si>
  <si>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</si>
  <si>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</si>
  <si>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</si>
  <si>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</si>
  <si>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</si>
  <si>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</si>
  <si>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</si>
  <si>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</si>
  <si>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</si>
  <si>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</si>
  <si>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</si>
  <si>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</si>
  <si>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</si>
  <si>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</si>
  <si>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</si>
  <si>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</si>
  <si>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</si>
  <si>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</si>
  <si>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</si>
  <si>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</si>
  <si>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</si>
  <si>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</si>
  <si>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</si>
  <si>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</si>
  <si>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</si>
  <si>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</si>
  <si>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</si>
  <si>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</si>
  <si>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</si>
  <si>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</si>
  <si>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</si>
  <si>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</si>
  <si>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</si>
  <si>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</si>
  <si>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</si>
  <si>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</si>
  <si>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</si>
  <si>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</si>
  <si>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</si>
  <si>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</si>
  <si>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</si>
  <si>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</si>
  <si>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</si>
  <si>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</si>
  <si>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</si>
  <si>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</si>
  <si>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</si>
  <si>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</si>
  <si>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</si>
  <si>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</si>
  <si>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</si>
  <si>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</si>
  <si>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</si>
  <si>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</si>
  <si>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</si>
  <si>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</si>
  <si>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</si>
  <si>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</si>
  <si>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</si>
  <si>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</si>
  <si>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</si>
  <si>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</si>
  <si>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</si>
  <si>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</si>
  <si>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</si>
  <si>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</si>
  <si>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</si>
  <si>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</si>
  <si>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</si>
  <si>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</si>
  <si>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</si>
  <si>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</si>
  <si>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</si>
  <si>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</si>
  <si>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</si>
  <si>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</si>
  <si>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</si>
  <si>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</si>
  <si>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</si>
  <si>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</si>
  <si>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</si>
  <si>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</si>
  <si>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</si>
  <si>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</si>
  <si>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</si>
  <si>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</si>
  <si>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</si>
  <si>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</si>
  <si>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</si>
  <si>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</si>
  <si>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</si>
  <si>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</si>
  <si>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</si>
  <si>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</si>
  <si>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</si>
  <si>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</si>
  <si>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</si>
  <si>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</si>
  <si>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</si>
  <si>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</si>
  <si>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</si>
  <si>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</si>
  <si>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</si>
  <si>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</si>
  <si>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</si>
  <si>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</si>
  <si>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</si>
  <si>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</si>
  <si>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</si>
  <si>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</si>
  <si>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</si>
  <si>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</si>
  <si>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</si>
  <si>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</si>
  <si>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</si>
  <si>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</si>
  <si>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</si>
  <si>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</si>
  <si>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</si>
  <si>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</si>
  <si>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</si>
  <si>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</si>
  <si>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</si>
  <si>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</si>
  <si>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</si>
  <si>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</si>
  <si>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</si>
  <si>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</si>
  <si>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</si>
  <si>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</si>
  <si>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</si>
  <si>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</si>
  <si>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</si>
  <si>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</si>
  <si>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</si>
  <si>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</si>
  <si>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</si>
  <si>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</si>
  <si>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</si>
  <si>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</si>
  <si>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</si>
  <si>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</si>
  <si>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</si>
  <si>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</si>
  <si>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</si>
  <si>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</si>
  <si>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</si>
  <si>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</si>
  <si>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</si>
  <si>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</si>
  <si>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</si>
  <si>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</si>
  <si>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</si>
  <si>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</si>
  <si>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</si>
  <si>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</si>
  <si>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</si>
  <si>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</si>
  <si>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</si>
  <si>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</si>
  <si>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</si>
  <si>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</si>
  <si>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</si>
  <si>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</si>
  <si>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</si>
  <si>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</si>
  <si>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</si>
  <si>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</si>
  <si>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</si>
  <si>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</si>
  <si>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</si>
  <si>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</si>
  <si>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</si>
  <si>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</si>
  <si>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</si>
  <si>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</si>
  <si>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</si>
  <si>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</si>
  <si>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</si>
  <si>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</si>
  <si>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</si>
  <si>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</si>
  <si>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</si>
  <si>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</si>
  <si>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</si>
  <si>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</si>
  <si>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</si>
  <si>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</si>
  <si>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</si>
  <si>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</si>
  <si>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</si>
  <si>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</si>
  <si>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</si>
  <si>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</si>
  <si>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</si>
  <si>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</si>
  <si>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</si>
  <si>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</si>
  <si>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</si>
  <si>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</si>
  <si>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</si>
  <si>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</si>
  <si>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</si>
  <si>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</si>
  <si>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</si>
  <si>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</si>
  <si>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</si>
  <si>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</si>
  <si>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</si>
  <si>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</si>
  <si>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</si>
  <si>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</si>
  <si>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</si>
  <si>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</si>
  <si>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</si>
  <si>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</si>
  <si>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</si>
  <si>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</si>
  <si>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</si>
  <si>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</si>
  <si>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</si>
  <si>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</si>
  <si>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</si>
  <si>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</si>
  <si>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</si>
  <si>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</si>
  <si>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</si>
  <si>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</si>
  <si>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</si>
  <si>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</si>
  <si>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</si>
  <si>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</si>
  <si>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</si>
  <si>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</si>
  <si>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</si>
  <si>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</si>
  <si>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</si>
  <si>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</si>
  <si>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</si>
  <si>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</si>
  <si>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</si>
  <si>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</si>
  <si>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</si>
  <si>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</si>
  <si>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</si>
  <si>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</si>
  <si>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</si>
  <si>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</si>
  <si>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</si>
  <si>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</si>
  <si>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</si>
  <si>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</si>
  <si>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</si>
  <si>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</si>
  <si>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</si>
  <si>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</si>
  <si>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</si>
  <si>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</si>
  <si>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</si>
  <si>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</si>
  <si>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</si>
  <si>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</si>
  <si>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</si>
  <si>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</si>
  <si>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</si>
  <si>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</si>
  <si>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</si>
  <si>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</si>
  <si>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</si>
  <si>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</si>
  <si>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</si>
  <si>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</si>
  <si>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</si>
  <si>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</si>
  <si>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</si>
  <si>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</si>
  <si>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</si>
  <si>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</si>
  <si>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</si>
  <si>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</si>
  <si>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</si>
  <si>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</si>
  <si>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</si>
  <si>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</si>
  <si>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</si>
  <si>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</si>
  <si>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</si>
  <si>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</si>
  <si>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</si>
  <si>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</si>
  <si>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</si>
  <si>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</si>
  <si>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</si>
  <si>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</si>
  <si>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</si>
  <si>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</si>
  <si>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</si>
  <si>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</si>
  <si>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</si>
  <si>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</si>
  <si>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</si>
  <si>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</si>
  <si>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</si>
  <si>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</si>
  <si>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</si>
  <si>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</si>
  <si>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</si>
  <si>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</si>
  <si>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</si>
  <si>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</si>
  <si>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</si>
  <si>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</si>
  <si>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</si>
  <si>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</si>
  <si>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</si>
  <si>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</si>
  <si>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</si>
  <si>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</si>
  <si>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</si>
  <si>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</si>
  <si>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</si>
  <si>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</si>
  <si>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</si>
  <si>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</si>
  <si>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</si>
  <si>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</si>
  <si>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</si>
  <si>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</si>
  <si>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</si>
  <si>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</si>
  <si>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</si>
  <si>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</si>
  <si>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</si>
  <si>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</si>
  <si>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</si>
  <si>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</si>
  <si>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</si>
  <si>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</si>
  <si>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</si>
  <si>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</si>
  <si>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</si>
  <si>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</si>
  <si>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</si>
  <si>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</si>
  <si>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</si>
  <si>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</si>
  <si>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</si>
  <si>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</si>
  <si>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</si>
  <si>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</si>
  <si>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</si>
  <si>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</si>
  <si>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</si>
  <si>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</si>
  <si>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</si>
  <si>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</si>
  <si>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</si>
  <si>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</si>
  <si>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</si>
  <si>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</si>
  <si>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</si>
  <si>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</si>
  <si>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</si>
  <si>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</si>
  <si>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</si>
  <si>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</si>
  <si>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</si>
  <si>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</si>
  <si>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</si>
  <si>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</si>
  <si>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</si>
  <si>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</si>
  <si>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</si>
  <si>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</si>
  <si>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</si>
  <si>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</si>
  <si>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</si>
  <si>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</si>
  <si>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</si>
  <si>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</si>
  <si>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</si>
  <si>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</si>
  <si>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</si>
  <si>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</si>
  <si>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</si>
  <si>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</si>
  <si>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</si>
  <si>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</si>
  <si>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</si>
  <si>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</si>
  <si>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</si>
  <si>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</si>
  <si>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</si>
  <si>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</si>
  <si>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</si>
  <si>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</si>
  <si>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</si>
  <si>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</si>
  <si>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</si>
  <si>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</si>
  <si>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</si>
  <si>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</si>
  <si>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</si>
  <si>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</si>
  <si>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</si>
  <si>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</si>
  <si>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</si>
  <si>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</si>
  <si>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</si>
  <si>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</si>
  <si>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</si>
  <si>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</si>
  <si>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</si>
  <si>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</si>
  <si>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</si>
  <si>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</si>
  <si>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</si>
  <si>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</si>
  <si>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</si>
  <si>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</si>
  <si>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</si>
  <si>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</si>
  <si>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</si>
  <si>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</si>
  <si>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</si>
  <si>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</si>
  <si>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</si>
  <si>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</si>
  <si>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</si>
  <si>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</si>
  <si>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</si>
  <si>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</si>
  <si>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</si>
  <si>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</si>
  <si>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</si>
  <si>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</si>
  <si>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</si>
  <si>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</si>
  <si>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</si>
  <si>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</si>
  <si>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</si>
  <si>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</si>
  <si>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</si>
  <si>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</si>
  <si>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</si>
  <si>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</si>
  <si>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</si>
  <si>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</si>
  <si>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</si>
  <si>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</si>
  <si>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</si>
  <si>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</si>
  <si>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</si>
  <si>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</si>
  <si>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</si>
  <si>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</si>
  <si>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</si>
  <si>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</si>
  <si>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</si>
  <si>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</si>
  <si>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</si>
  <si>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</si>
  <si>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</si>
  <si>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</si>
  <si>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</si>
  <si>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</si>
  <si>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</si>
  <si>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</si>
  <si>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</si>
  <si>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</si>
  <si>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</si>
  <si>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</si>
  <si>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</si>
  <si>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</si>
  <si>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</si>
  <si>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</si>
  <si>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</si>
  <si>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</si>
  <si>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</si>
  <si>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</si>
  <si>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</si>
  <si>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</si>
  <si>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</si>
  <si>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</si>
  <si>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</si>
  <si>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</si>
  <si>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</si>
  <si>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</si>
  <si>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</si>
  <si>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</si>
  <si>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</si>
  <si>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</si>
  <si>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</si>
  <si>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</si>
  <si>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</si>
  <si>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</si>
  <si>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</si>
  <si>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</si>
  <si>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</si>
  <si>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</si>
  <si>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</si>
  <si>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</si>
  <si>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</si>
  <si>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</si>
  <si>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</si>
  <si>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</si>
  <si>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</si>
  <si>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</si>
  <si>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</si>
  <si>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</si>
  <si>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</si>
  <si>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</si>
  <si>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</si>
  <si>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</si>
  <si>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</si>
  <si>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</si>
  <si>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</si>
  <si>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</si>
  <si>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</si>
  <si>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</si>
  <si>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</si>
  <si>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</si>
  <si>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</si>
  <si>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</si>
  <si>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</si>
  <si>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</si>
  <si>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</si>
  <si>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</si>
  <si>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</si>
  <si>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</si>
  <si>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</si>
  <si>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</si>
  <si>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</si>
  <si>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</si>
  <si>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</si>
  <si>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</si>
  <si>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</si>
  <si>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</si>
  <si>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</si>
  <si>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</si>
  <si>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</si>
  <si>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</si>
  <si>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</si>
  <si>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</si>
  <si>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</si>
  <si>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</si>
  <si>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</si>
  <si>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</si>
  <si>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</si>
  <si>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</si>
  <si>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</si>
  <si>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</si>
  <si>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</si>
  <si>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</si>
  <si>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</si>
  <si>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</si>
  <si>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</si>
  <si>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</si>
  <si>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</si>
  <si>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</si>
  <si>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</si>
  <si>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</si>
  <si>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</si>
  <si>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</si>
  <si>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</si>
  <si>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</si>
  <si>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</si>
  <si>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</si>
  <si>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</si>
  <si>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</si>
  <si>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</si>
  <si>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</si>
  <si>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</si>
  <si>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</si>
  <si>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</si>
  <si>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</si>
  <si>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</si>
  <si>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</si>
  <si>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</si>
  <si>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</si>
  <si>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</si>
  <si>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</si>
  <si>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</si>
  <si>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</si>
  <si>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</si>
  <si>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</si>
  <si>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</si>
  <si>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</si>
  <si>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</si>
  <si>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</si>
  <si>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</si>
  <si>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</si>
  <si>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</si>
  <si>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</si>
  <si>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</si>
  <si>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</si>
  <si>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</si>
  <si>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</si>
  <si>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</si>
  <si>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</si>
  <si>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</si>
  <si>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</si>
  <si>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</si>
  <si>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</si>
  <si>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</si>
  <si>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</si>
  <si>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</si>
  <si>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</si>
  <si>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</si>
  <si>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</si>
  <si>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</si>
  <si>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</si>
  <si>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</si>
  <si>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</si>
  <si>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</si>
  <si>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</si>
  <si>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</si>
  <si>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</si>
  <si>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</si>
  <si>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</si>
  <si>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</si>
  <si>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</si>
  <si>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</si>
  <si>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</si>
  <si>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</si>
  <si>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</si>
  <si>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</si>
  <si>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</si>
  <si>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</si>
  <si>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</si>
  <si>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</si>
  <si>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</si>
  <si>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</si>
  <si>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</si>
  <si>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</si>
  <si>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</si>
  <si>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</si>
  <si>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</si>
  <si>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</si>
  <si>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</si>
  <si>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</si>
  <si>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</si>
  <si>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</si>
  <si>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</si>
  <si>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</si>
  <si>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</si>
  <si>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</si>
  <si>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</si>
  <si>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</si>
  <si>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</si>
  <si>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</si>
  <si>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</si>
  <si>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</si>
  <si>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</si>
  <si>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</si>
  <si>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</si>
  <si>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</si>
  <si>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</si>
  <si>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</si>
  <si>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</si>
  <si>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</si>
  <si>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</si>
  <si>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</si>
  <si>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</si>
  <si>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</si>
  <si>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</si>
  <si>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</si>
  <si>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</si>
  <si>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</si>
  <si>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</si>
  <si>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</si>
  <si>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</si>
  <si>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</si>
  <si>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</si>
  <si>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</si>
  <si>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</si>
  <si>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</si>
  <si>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</si>
  <si>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</si>
  <si>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</si>
  <si>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</si>
  <si>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</si>
  <si>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</si>
  <si>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</si>
  <si>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</si>
  <si>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</si>
  <si>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</si>
  <si>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</si>
  <si>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</si>
  <si>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</si>
  <si>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</si>
  <si>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</si>
  <si>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</si>
  <si>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</si>
  <si>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</si>
  <si>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</si>
  <si>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</si>
  <si>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</si>
  <si>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</si>
  <si>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</si>
  <si>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</si>
  <si>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</si>
  <si>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</si>
  <si>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</si>
  <si>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</si>
  <si>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</si>
  <si>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</si>
  <si>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</si>
  <si>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</si>
  <si>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</si>
  <si>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</si>
  <si>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</si>
  <si>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</si>
  <si>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</si>
  <si>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</si>
  <si>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</si>
  <si>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</si>
  <si>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</si>
  <si>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</si>
  <si>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</si>
  <si>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</si>
  <si>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</si>
  <si>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</si>
  <si>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</si>
  <si>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</si>
  <si>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</si>
  <si>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</si>
  <si>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</si>
  <si>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</si>
  <si>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</si>
  <si>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</si>
  <si>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</si>
  <si>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</si>
  <si>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</si>
  <si>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</si>
  <si>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</si>
  <si>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</si>
  <si>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</si>
  <si>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</si>
  <si>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</si>
  <si>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</si>
  <si>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</si>
  <si>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</si>
  <si>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</si>
  <si>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</si>
  <si>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</si>
  <si>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</si>
  <si>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</si>
  <si>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</si>
  <si>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</si>
  <si>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</si>
  <si>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</si>
  <si>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</si>
  <si>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</si>
  <si>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</si>
  <si>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</si>
  <si>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</si>
  <si>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</si>
  <si>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</si>
  <si>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</si>
  <si>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</si>
  <si>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</si>
  <si>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</si>
  <si>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</si>
  <si>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</si>
  <si>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</si>
  <si>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</si>
  <si>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</si>
  <si>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</si>
  <si>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</si>
  <si>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</si>
  <si>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</si>
  <si>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</si>
  <si>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</si>
  <si>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</si>
  <si>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</si>
  <si>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</si>
  <si>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</si>
  <si>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</si>
  <si>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</si>
  <si>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</si>
  <si>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</si>
  <si>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</si>
  <si>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</si>
  <si>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</si>
  <si>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</si>
  <si>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</si>
  <si>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</si>
  <si>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</si>
  <si>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</si>
  <si>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</si>
  <si>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</si>
  <si>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</si>
  <si>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</si>
  <si>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</si>
  <si>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</si>
  <si>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</si>
  <si>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</si>
  <si>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</si>
  <si>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</si>
  <si>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</si>
  <si>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</si>
  <si>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</si>
  <si>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</si>
  <si>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</si>
  <si>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</si>
  <si>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</si>
  <si>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</si>
  <si>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</si>
  <si>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</si>
  <si>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</si>
  <si>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</si>
  <si>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</si>
  <si>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</si>
  <si>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</si>
  <si>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</si>
  <si>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</si>
  <si>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</si>
  <si>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</si>
  <si>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</si>
  <si>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</si>
  <si>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</si>
  <si>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</si>
  <si>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</si>
  <si>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</si>
  <si>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</si>
  <si>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</si>
  <si>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</si>
  <si>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</si>
  <si>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</si>
  <si>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</si>
  <si>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</si>
  <si>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</si>
  <si>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</si>
  <si>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</si>
  <si>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</si>
  <si>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</si>
  <si>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</si>
  <si>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</si>
  <si>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</si>
  <si>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</si>
  <si>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</si>
  <si>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</si>
  <si>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</si>
  <si>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</si>
  <si>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</si>
  <si>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</si>
  <si>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</si>
  <si>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</si>
  <si>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</si>
  <si>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</si>
  <si>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</si>
  <si>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</si>
  <si>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</si>
  <si>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</si>
  <si>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</si>
  <si>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</si>
  <si>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</si>
  <si>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</si>
  <si>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</si>
  <si>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</si>
  <si>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</si>
  <si>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</si>
  <si>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</si>
  <si>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</si>
  <si>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</si>
  <si>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</si>
  <si>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</si>
  <si>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</si>
  <si>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</si>
  <si>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</si>
  <si>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</si>
  <si>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</si>
  <si>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</si>
  <si>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</si>
  <si>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</si>
  <si>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</si>
  <si>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</si>
  <si>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</si>
  <si>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</si>
  <si>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</si>
  <si>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</si>
  <si>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</si>
  <si>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</si>
  <si>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</si>
  <si>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</si>
  <si>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</si>
  <si>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</si>
  <si>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</si>
  <si>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</si>
  <si>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</si>
  <si>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</si>
  <si>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</si>
  <si>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</si>
  <si>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</si>
  <si>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</si>
  <si>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</si>
  <si>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</si>
  <si>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</si>
  <si>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</si>
  <si>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</si>
  <si>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</si>
  <si>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</si>
  <si>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</si>
  <si>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</si>
  <si>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</si>
  <si>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</si>
  <si>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</si>
  <si>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</si>
  <si>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</si>
  <si>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</si>
  <si>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</si>
  <si>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</si>
  <si>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</si>
  <si>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</si>
  <si>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</si>
  <si>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</si>
  <si>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</si>
  <si>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</si>
  <si>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</si>
  <si>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</si>
  <si>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</si>
  <si>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</si>
  <si>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</si>
  <si>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</si>
  <si>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</si>
  <si>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</si>
  <si>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</si>
  <si>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</si>
  <si>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</si>
  <si>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</si>
  <si>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</si>
  <si>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</si>
  <si>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</si>
  <si>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</si>
  <si>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</si>
  <si>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</si>
  <si>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</si>
  <si>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</si>
  <si>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</si>
  <si>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</si>
  <si>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</si>
  <si>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</si>
  <si>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</si>
  <si>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</si>
  <si>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</si>
  <si>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</si>
  <si>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</si>
  <si>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</si>
  <si>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</si>
  <si>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</si>
  <si>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</si>
  <si>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</si>
  <si>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</si>
  <si>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</si>
  <si>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</si>
  <si>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</si>
  <si>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</si>
  <si>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</si>
  <si>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</si>
  <si>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</si>
  <si>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</si>
  <si>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</si>
  <si>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</si>
  <si>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</si>
  <si>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</si>
  <si>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</si>
  <si>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</si>
  <si>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</si>
  <si>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</si>
  <si>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</si>
  <si>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</si>
  <si>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</si>
  <si>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</si>
  <si>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</si>
  <si>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</si>
  <si>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</si>
  <si>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</si>
  <si>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</si>
  <si>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</si>
  <si>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</si>
  <si>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</si>
  <si>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</si>
  <si>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</si>
  <si>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</si>
  <si>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</si>
  <si>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</si>
  <si>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</si>
  <si>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</si>
  <si>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</si>
  <si>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</si>
  <si>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</si>
  <si>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</si>
  <si>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</si>
  <si>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</si>
  <si>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</si>
  <si>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</si>
  <si>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</si>
  <si>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</si>
  <si>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</si>
  <si>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</si>
  <si>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</si>
  <si>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</si>
  <si>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</si>
  <si>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</si>
  <si>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</si>
  <si>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</si>
  <si>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</si>
  <si>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</si>
  <si>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</si>
  <si>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</si>
  <si>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</si>
  <si>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</si>
  <si>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</si>
  <si>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</si>
  <si>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</si>
  <si>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</si>
  <si>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</si>
  <si>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</si>
  <si>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</si>
  <si>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</si>
  <si>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</si>
  <si>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</si>
  <si>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</si>
  <si>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</si>
  <si>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</si>
  <si>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</si>
  <si>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</si>
  <si>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</si>
  <si>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</si>
  <si>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</si>
  <si>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</si>
  <si>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</si>
  <si>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</si>
  <si>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</si>
  <si>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</si>
  <si>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</si>
  <si>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</si>
  <si>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</si>
  <si>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</si>
  <si>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</si>
  <si>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</si>
  <si>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</si>
  <si>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</si>
  <si>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</si>
  <si>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</si>
  <si>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</si>
  <si>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</si>
  <si>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</si>
  <si>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</si>
  <si>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</si>
  <si>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</si>
  <si>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</si>
  <si>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</si>
  <si>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</si>
  <si>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</si>
  <si>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</si>
  <si>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</si>
  <si>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</si>
  <si>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</si>
  <si>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</si>
  <si>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</si>
  <si>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</si>
  <si>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</si>
  <si>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</si>
  <si>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</si>
  <si>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</si>
  <si>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</si>
  <si>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</si>
  <si>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</si>
  <si>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</si>
  <si>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</si>
  <si>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</si>
  <si>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</si>
  <si>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</si>
  <si>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</si>
  <si>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</si>
  <si>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</si>
  <si>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</si>
  <si>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</si>
  <si>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</si>
  <si>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</si>
  <si>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</si>
  <si>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</si>
  <si>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</si>
  <si>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</si>
  <si>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</si>
  <si>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</si>
  <si>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</si>
  <si>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</si>
  <si>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</si>
  <si>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</si>
  <si>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</si>
  <si>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</si>
  <si>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</si>
  <si>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</si>
  <si>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</si>
  <si>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</si>
  <si>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</si>
  <si>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</si>
  <si>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</si>
  <si>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</si>
  <si>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</si>
  <si>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</si>
  <si>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</si>
  <si>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</si>
  <si>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</si>
  <si>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</si>
  <si>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</si>
  <si>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</si>
  <si>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</si>
  <si>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</si>
  <si>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</si>
  <si>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</si>
  <si>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</si>
  <si>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</si>
  <si>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</si>
  <si>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</si>
  <si>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</si>
  <si>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</si>
  <si>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</si>
  <si>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</si>
  <si>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</si>
  <si>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</si>
  <si>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</si>
  <si>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</si>
  <si>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</si>
  <si>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</si>
  <si>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</si>
  <si>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</si>
  <si>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</si>
  <si>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</si>
  <si>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</si>
  <si>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</si>
  <si>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</si>
  <si>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</si>
  <si>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</si>
  <si>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</si>
  <si>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</si>
  <si>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</si>
  <si>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</si>
  <si>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</si>
  <si>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</si>
  <si>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</si>
  <si>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</si>
  <si>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</si>
  <si>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</si>
  <si>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</si>
  <si>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</si>
  <si>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</si>
  <si>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</si>
  <si>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</si>
  <si>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</si>
  <si>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</si>
  <si>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</si>
  <si>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</si>
  <si>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</si>
  <si>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</si>
  <si>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</si>
  <si>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</si>
  <si>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</si>
  <si>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</si>
  <si>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</si>
  <si>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</si>
  <si>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</si>
  <si>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</si>
  <si>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</si>
  <si>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</si>
  <si>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</si>
  <si>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</si>
  <si>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</si>
  <si>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</si>
  <si>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</si>
  <si>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</si>
  <si>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</si>
  <si>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</si>
  <si>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</si>
  <si>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</si>
  <si>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</si>
  <si>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</si>
  <si>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</si>
  <si>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</si>
  <si>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</si>
  <si>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</si>
  <si>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</si>
  <si>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</si>
  <si>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</si>
  <si>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</si>
  <si>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</si>
  <si>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</si>
  <si>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</si>
  <si>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</si>
  <si>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</si>
  <si>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</si>
  <si>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</si>
  <si>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</si>
  <si>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</si>
  <si>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</si>
  <si>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</si>
  <si>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</si>
  <si>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</si>
  <si>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</si>
  <si>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</si>
  <si>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</si>
  <si>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</si>
  <si>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</si>
  <si>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</si>
  <si>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</si>
  <si>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</si>
  <si>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</si>
  <si>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</si>
  <si>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</si>
  <si>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</si>
  <si>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</si>
  <si>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</si>
  <si>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</si>
  <si>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</si>
  <si>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</si>
  <si>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</si>
  <si>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</si>
  <si>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</si>
  <si>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</si>
  <si>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</si>
  <si>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</si>
  <si>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</si>
  <si>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</si>
  <si>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</si>
  <si>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</si>
  <si>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</si>
  <si>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</si>
  <si>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</si>
  <si>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</si>
  <si>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</si>
  <si>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</si>
  <si>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</si>
  <si>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</si>
  <si>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</si>
  <si>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</si>
  <si>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</si>
  <si>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</si>
  <si>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</si>
  <si>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</si>
  <si>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</si>
  <si>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</si>
  <si>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</si>
  <si>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</si>
  <si>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</si>
  <si>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</si>
  <si>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</si>
  <si>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</si>
  <si>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</si>
  <si>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</si>
  <si>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</si>
  <si>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</si>
  <si>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</si>
  <si>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</si>
  <si>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</si>
  <si>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</si>
  <si>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</si>
  <si>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</si>
  <si>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</si>
  <si>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</si>
  <si>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</si>
  <si>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</si>
  <si>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</si>
  <si>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</si>
  <si>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</si>
  <si>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</si>
  <si>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</si>
  <si>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</si>
  <si>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</si>
  <si>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</si>
  <si>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</si>
  <si>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</si>
  <si>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</si>
  <si>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</si>
  <si>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</si>
  <si>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</si>
  <si>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</si>
  <si>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</si>
  <si>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</si>
  <si>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</si>
  <si>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</si>
  <si>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</si>
  <si>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</si>
  <si>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</si>
  <si>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</si>
  <si>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</si>
  <si>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</si>
  <si>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</si>
  <si>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</si>
  <si>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</si>
  <si>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</si>
  <si>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</si>
  <si>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</si>
  <si>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</si>
  <si>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</si>
  <si>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</si>
  <si>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</si>
  <si>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</si>
  <si>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</si>
  <si>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</si>
  <si>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</si>
  <si>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</si>
  <si>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</si>
  <si>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</si>
  <si>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</si>
  <si>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</si>
  <si>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</si>
  <si>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</si>
  <si>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</si>
  <si>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</si>
  <si>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</si>
  <si>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</si>
  <si>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</si>
  <si>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</si>
  <si>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</si>
  <si>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</si>
  <si>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</si>
  <si>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</si>
  <si>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</si>
  <si>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</si>
  <si>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</si>
  <si>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</si>
  <si>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</si>
  <si>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</si>
  <si>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</si>
  <si>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</si>
  <si>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</si>
  <si>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</si>
  <si>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</si>
  <si>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</si>
  <si>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</si>
  <si>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</si>
  <si>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</si>
  <si>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</si>
  <si>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</si>
  <si>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</si>
  <si>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</si>
  <si>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</si>
  <si>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</si>
  <si>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</si>
  <si>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</si>
  <si>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</si>
  <si>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</si>
  <si>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</si>
  <si>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</si>
  <si>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</si>
  <si>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</si>
  <si>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</si>
  <si>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</si>
  <si>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</si>
  <si>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</si>
  <si>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</si>
  <si>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</si>
  <si>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</si>
  <si>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</si>
  <si>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</si>
  <si>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</si>
  <si>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</si>
  <si>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</si>
  <si>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</si>
  <si>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</si>
  <si>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</si>
  <si>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</si>
  <si>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</si>
  <si>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</si>
  <si>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</si>
  <si>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</si>
  <si>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</si>
  <si>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</si>
  <si>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</si>
  <si>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</si>
  <si>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</si>
  <si>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</si>
  <si>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</si>
  <si>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</si>
  <si>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</si>
  <si>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</si>
  <si>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</si>
  <si>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</si>
  <si>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</si>
  <si>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</si>
  <si>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</si>
  <si>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</si>
  <si>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</si>
  <si>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</si>
  <si>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</si>
  <si>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</si>
  <si>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</si>
  <si>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</si>
  <si>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</si>
  <si>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</si>
  <si>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</si>
  <si>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</si>
  <si>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</si>
  <si>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</si>
  <si>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</si>
  <si>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</si>
  <si>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</si>
  <si>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</si>
  <si>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</si>
  <si>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</si>
  <si>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</si>
  <si>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</si>
  <si>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</si>
  <si>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</si>
  <si>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</si>
  <si>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</si>
  <si>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</si>
  <si>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</si>
  <si>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</si>
  <si>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</si>
  <si>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</si>
  <si>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</si>
  <si>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</si>
  <si>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</si>
  <si>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</si>
  <si>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</si>
  <si>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</si>
  <si>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</si>
  <si>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</si>
  <si>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</si>
  <si>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</si>
  <si>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</si>
  <si>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</si>
  <si>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</si>
  <si>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</si>
  <si>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</si>
  <si>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</si>
  <si>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</si>
  <si>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</si>
  <si>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</si>
  <si>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</si>
  <si>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</si>
  <si>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</si>
  <si>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</si>
  <si>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</si>
  <si>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</si>
  <si>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</si>
  <si>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</si>
  <si>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</si>
  <si>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</si>
  <si>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</si>
  <si>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</si>
  <si>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</si>
  <si>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</si>
  <si>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</si>
  <si>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</si>
  <si>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</si>
  <si>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</si>
  <si>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</si>
  <si>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</si>
  <si>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</si>
  <si>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</si>
  <si>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</si>
  <si>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</si>
  <si>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</si>
  <si>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</si>
  <si>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</si>
  <si>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</si>
  <si>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</si>
  <si>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</si>
  <si>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</si>
  <si>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</si>
  <si>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</si>
  <si>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</si>
  <si>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</si>
  <si>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</si>
  <si>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</si>
  <si>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</si>
  <si>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</si>
  <si>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</si>
  <si>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</si>
  <si>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</si>
  <si>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</si>
  <si>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</si>
  <si>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</si>
  <si>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</si>
  <si>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</si>
  <si>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</si>
  <si>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</si>
  <si>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</si>
  <si>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</si>
  <si>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</si>
  <si>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</si>
  <si>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</si>
  <si>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</si>
  <si>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</si>
  <si>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</si>
  <si>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</si>
  <si>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</si>
  <si>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</si>
  <si>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</si>
  <si>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</si>
  <si>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</si>
  <si>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</si>
  <si>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</si>
  <si>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</si>
  <si>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</si>
  <si>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</si>
  <si>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</si>
  <si>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</si>
  <si>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</si>
  <si>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</si>
  <si>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</si>
  <si>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</si>
  <si>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</si>
  <si>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</si>
  <si>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</si>
  <si>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</si>
  <si>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</si>
  <si>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</si>
  <si>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</si>
  <si>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</si>
  <si>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</si>
  <si>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</si>
  <si>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</si>
  <si>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</si>
  <si>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</si>
  <si>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</si>
  <si>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</si>
  <si>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</si>
  <si>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</si>
  <si>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</si>
  <si>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</si>
  <si>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</si>
  <si>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</si>
  <si>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</si>
  <si>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</si>
  <si>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</si>
  <si>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</si>
  <si>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</si>
  <si>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</si>
  <si>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</si>
  <si>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</si>
  <si>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</si>
  <si>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</si>
  <si>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</si>
  <si>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</si>
  <si>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</si>
  <si>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</si>
  <si>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</si>
  <si>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</si>
  <si>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</si>
  <si>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</si>
  <si>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</si>
  <si>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</si>
  <si>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</si>
  <si>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</si>
  <si>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</si>
  <si>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</si>
  <si>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</si>
  <si>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</si>
  <si>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</si>
  <si>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</si>
  <si>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</si>
  <si>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</si>
  <si>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</si>
  <si>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</si>
  <si>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</si>
  <si>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</si>
  <si>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</si>
  <si>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</si>
  <si>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</si>
  <si>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</si>
  <si>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</si>
  <si>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</si>
  <si>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</si>
  <si>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</si>
  <si>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</si>
  <si>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</si>
  <si>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</si>
  <si>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</si>
  <si>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</si>
  <si>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</si>
  <si>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</si>
  <si>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</si>
  <si>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</si>
  <si>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</si>
  <si>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</si>
  <si>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</si>
  <si>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</si>
  <si>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</si>
  <si>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</si>
  <si>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</si>
  <si>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</si>
  <si>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</si>
  <si>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</si>
  <si>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</si>
  <si>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</si>
  <si>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</si>
  <si>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</si>
  <si>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</si>
  <si>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</si>
  <si>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</si>
  <si>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</si>
  <si>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</si>
  <si>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</si>
  <si>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</si>
  <si>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</si>
  <si>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</si>
  <si>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</si>
  <si>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</si>
  <si>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</si>
  <si>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</si>
  <si>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</si>
  <si>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</si>
  <si>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</si>
  <si>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</si>
  <si>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</si>
  <si>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</si>
  <si>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</si>
  <si>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</si>
  <si>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</si>
  <si>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</si>
  <si>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</si>
  <si>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</si>
  <si>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</si>
  <si>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</si>
  <si>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</si>
  <si>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</si>
  <si>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</si>
  <si>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</si>
  <si>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</si>
  <si>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</si>
  <si>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</si>
  <si>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</si>
  <si>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</si>
  <si>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</si>
  <si>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</si>
  <si>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</si>
  <si>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</si>
  <si>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</si>
  <si>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</si>
  <si>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</si>
  <si>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</si>
  <si>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</si>
  <si>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</si>
  <si>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</si>
  <si>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</si>
  <si>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</si>
  <si>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</si>
  <si>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</si>
  <si>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</si>
  <si>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</si>
  <si>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</si>
  <si>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</si>
  <si>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</si>
  <si>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</si>
  <si>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</si>
  <si>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</si>
  <si>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</si>
  <si>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</si>
  <si>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</si>
  <si>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</si>
  <si>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</si>
  <si>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</si>
  <si>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</si>
  <si>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</si>
  <si>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</si>
  <si>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</si>
  <si>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</si>
  <si>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</si>
  <si>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</si>
  <si>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</si>
  <si>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</si>
  <si>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</si>
  <si>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</si>
  <si>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</si>
  <si>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</si>
  <si>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</si>
  <si>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</si>
  <si>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</si>
  <si>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</si>
  <si>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</si>
  <si>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</si>
  <si>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</si>
  <si>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</si>
  <si>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</si>
  <si>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</si>
  <si>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</si>
  <si>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</si>
  <si>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</si>
  <si>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</si>
  <si>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</si>
  <si>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</si>
  <si>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</si>
  <si>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</si>
  <si>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</si>
  <si>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</si>
  <si>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</si>
  <si>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</si>
  <si>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</si>
  <si>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</si>
  <si>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</si>
  <si>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</si>
  <si>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</si>
  <si>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</si>
  <si>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</si>
  <si>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</si>
  <si>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</si>
  <si>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</si>
  <si>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</si>
  <si>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</si>
  <si>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</si>
  <si>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</si>
  <si>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</si>
  <si>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</si>
  <si>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</si>
  <si>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</si>
  <si>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</si>
  <si>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</si>
  <si>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</si>
  <si>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</si>
  <si>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</si>
  <si>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</si>
  <si>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</si>
  <si>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</si>
  <si>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</si>
  <si>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</si>
  <si>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</si>
  <si>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</si>
  <si>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</si>
  <si>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</si>
  <si>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</si>
  <si>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</si>
  <si>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</si>
  <si>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</si>
  <si>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</si>
  <si>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</si>
  <si>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</si>
  <si>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</si>
  <si>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</si>
  <si>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</si>
  <si>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</si>
  <si>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</si>
  <si>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</si>
  <si>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</si>
  <si>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</si>
  <si>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</si>
  <si>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</si>
  <si>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</si>
  <si>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</si>
  <si>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</si>
  <si>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</si>
  <si>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</si>
  <si>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</si>
  <si>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</si>
  <si>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</si>
  <si>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</si>
  <si>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</si>
  <si>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</si>
  <si>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</si>
  <si>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</si>
  <si>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</si>
  <si>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</si>
  <si>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</si>
  <si>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</si>
  <si>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</si>
  <si>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</si>
  <si>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</si>
  <si>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</si>
  <si>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</si>
  <si>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</si>
  <si>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</si>
  <si>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</si>
  <si>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</si>
  <si>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</si>
  <si>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</si>
  <si>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</si>
  <si>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</si>
  <si>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</si>
  <si>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</si>
  <si>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</si>
  <si>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</si>
  <si>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</si>
  <si>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</si>
  <si>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</si>
  <si>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</si>
  <si>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</si>
  <si>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</si>
  <si>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</si>
  <si>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</si>
  <si>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</si>
  <si>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</si>
  <si>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</si>
  <si>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</si>
  <si>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</si>
  <si>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</si>
  <si>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</si>
  <si>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</si>
  <si>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</si>
  <si>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</si>
  <si>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</si>
  <si>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</si>
  <si>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</si>
  <si>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</si>
  <si>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</si>
  <si>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</si>
  <si>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</si>
  <si>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</si>
  <si>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</si>
  <si>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</si>
  <si>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</si>
  <si>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</si>
  <si>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</si>
  <si>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</si>
  <si>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</si>
  <si>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</si>
  <si>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</si>
  <si>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</si>
  <si>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</si>
  <si>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</si>
  <si>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</si>
  <si>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</si>
  <si>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</si>
  <si>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</si>
  <si>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</si>
  <si>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</si>
  <si>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</si>
  <si>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</si>
  <si>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</si>
  <si>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</si>
  <si>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</si>
  <si>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</si>
  <si>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</si>
  <si>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</si>
  <si>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</si>
  <si>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</si>
  <si>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</si>
  <si>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</si>
  <si>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</si>
  <si>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</si>
  <si>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</si>
  <si>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</si>
  <si>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</si>
  <si>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</si>
  <si>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</si>
  <si>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</si>
  <si>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</si>
  <si>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</si>
  <si>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</si>
  <si>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</si>
  <si>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</si>
  <si>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</si>
  <si>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</si>
  <si>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</si>
  <si>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</si>
  <si>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</si>
  <si>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</si>
  <si>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</si>
  <si>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</si>
  <si>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</si>
  <si>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</si>
  <si>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</si>
  <si>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</si>
  <si>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</si>
  <si>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</si>
  <si>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</si>
  <si>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</si>
  <si>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</si>
  <si>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</si>
  <si>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</si>
  <si>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</si>
  <si>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</si>
  <si>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</si>
  <si>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</si>
  <si>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</si>
  <si>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</si>
  <si>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</si>
  <si>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</si>
  <si>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</si>
  <si>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</si>
  <si>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</si>
  <si>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</si>
  <si>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</si>
  <si>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</si>
  <si>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</si>
  <si>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</si>
  <si>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</si>
  <si>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</si>
  <si>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</si>
  <si>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</si>
  <si>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</si>
  <si>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</si>
  <si>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</si>
  <si>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</si>
  <si>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</si>
  <si>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</si>
  <si>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</si>
  <si>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</si>
  <si>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</si>
  <si>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</si>
  <si>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</si>
  <si>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</si>
  <si>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</si>
  <si>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</si>
  <si>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</si>
  <si>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</si>
  <si>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</si>
  <si>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</si>
  <si>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</si>
  <si>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</si>
  <si>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</si>
  <si>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</si>
  <si>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</si>
  <si>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</si>
  <si>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</si>
  <si>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</si>
  <si>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</si>
  <si>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</si>
  <si>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</si>
  <si>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</si>
  <si>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</si>
  <si>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</si>
  <si>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</si>
  <si>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</si>
  <si>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</si>
  <si>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</si>
  <si>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</si>
  <si>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</si>
  <si>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</si>
  <si>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</si>
  <si>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</si>
  <si>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</si>
  <si>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</si>
  <si>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</si>
  <si>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</si>
  <si>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</si>
  <si>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</si>
  <si>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</si>
  <si>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</si>
  <si>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</si>
  <si>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</si>
  <si>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</si>
  <si>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</si>
  <si>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</si>
  <si>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</si>
  <si>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</si>
  <si>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</si>
  <si>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</si>
  <si>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</si>
  <si>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</si>
  <si>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</si>
  <si>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</si>
  <si>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</si>
  <si>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</si>
  <si>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</si>
  <si>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</si>
  <si>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</si>
  <si>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</si>
  <si>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</si>
  <si>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</si>
  <si>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</si>
  <si>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</si>
  <si>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</si>
  <si>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</si>
  <si>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</si>
  <si>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</si>
  <si>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</si>
  <si>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</si>
  <si>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</si>
  <si>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</si>
  <si>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</si>
  <si>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</si>
  <si>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</si>
  <si>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</si>
  <si>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</si>
  <si>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</si>
  <si>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</si>
  <si>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</si>
  <si>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</si>
  <si>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</si>
  <si>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</si>
  <si>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</si>
  <si>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</si>
  <si>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</si>
  <si>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</si>
  <si>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</si>
  <si>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</si>
  <si>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</si>
  <si>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</si>
  <si>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</si>
  <si>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</si>
  <si>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</si>
  <si>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</si>
  <si>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</si>
  <si>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</si>
  <si>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</si>
  <si>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</si>
  <si>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</si>
  <si>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</si>
  <si>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</si>
  <si>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</si>
  <si>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</si>
  <si>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</si>
  <si>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</si>
  <si>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</si>
  <si>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</si>
  <si>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</si>
  <si>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</si>
  <si>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</si>
  <si>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</si>
  <si>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</si>
  <si>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</si>
  <si>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</si>
  <si>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</si>
  <si>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</si>
  <si>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</si>
  <si>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</si>
  <si>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</si>
  <si>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</si>
  <si>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</si>
  <si>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</si>
  <si>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</si>
  <si>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</si>
  <si>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</si>
  <si>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</si>
  <si>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</si>
  <si>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</si>
  <si>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</si>
  <si>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</si>
  <si>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</si>
  <si>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</si>
  <si>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</si>
  <si>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</si>
  <si>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</si>
  <si>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</si>
  <si>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</si>
  <si>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</si>
  <si>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</si>
  <si>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</si>
  <si>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</si>
  <si>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</si>
  <si>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</si>
  <si>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</si>
  <si>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</si>
  <si>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</si>
  <si>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</si>
  <si>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</si>
  <si>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</si>
  <si>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</si>
  <si>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</si>
  <si>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</si>
  <si>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</si>
  <si>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</si>
  <si>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</si>
  <si>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</si>
  <si>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</si>
  <si>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</si>
  <si>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</si>
  <si>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</si>
  <si>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</si>
  <si>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</si>
  <si>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</si>
  <si>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</si>
  <si>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</si>
  <si>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</si>
  <si>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</si>
  <si>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</si>
  <si>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</si>
  <si>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</si>
  <si>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</si>
  <si>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</si>
  <si>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</si>
  <si>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</si>
  <si>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</si>
  <si>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</si>
  <si>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</si>
  <si>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</si>
  <si>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</si>
  <si>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</si>
  <si>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</si>
  <si>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</si>
  <si>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</si>
  <si>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</si>
  <si>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</si>
  <si>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</si>
  <si>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</si>
  <si>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</si>
  <si>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</si>
  <si>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</si>
  <si>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</si>
  <si>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</si>
  <si>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</si>
  <si>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</si>
  <si>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</si>
  <si>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</si>
  <si>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</si>
  <si>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</si>
  <si>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</si>
  <si>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</si>
  <si>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</si>
  <si>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</si>
  <si>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</si>
  <si>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</si>
  <si>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</si>
  <si>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</si>
  <si>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</si>
  <si>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</si>
  <si>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</si>
  <si>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</si>
  <si>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</si>
  <si>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</si>
  <si>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</si>
  <si>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</si>
  <si>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</si>
  <si>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</si>
  <si>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</si>
  <si>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</si>
  <si>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</si>
  <si>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</si>
  <si>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</si>
  <si>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</si>
  <si>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</si>
  <si>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</si>
  <si>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</si>
  <si>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</si>
  <si>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</si>
  <si>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</si>
  <si>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</si>
  <si>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</si>
  <si>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</si>
  <si>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</si>
  <si>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</si>
  <si>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</si>
  <si>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</si>
  <si>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</si>
  <si>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</si>
  <si>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</si>
  <si>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</si>
  <si>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</si>
  <si>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</si>
  <si>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</si>
  <si>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</si>
  <si>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</si>
  <si>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</si>
  <si>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</si>
  <si>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</si>
  <si>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</si>
  <si>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</si>
  <si>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</si>
  <si>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</si>
  <si>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</si>
  <si>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</si>
  <si>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</si>
  <si>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</si>
  <si>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</si>
  <si>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</si>
  <si>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</si>
  <si>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</si>
  <si>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</si>
  <si>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</si>
  <si>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</si>
  <si>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</si>
  <si>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</si>
  <si>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</si>
  <si>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</si>
  <si>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</si>
  <si>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</si>
  <si>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</si>
  <si>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</si>
  <si>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</si>
  <si>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</si>
  <si>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</si>
  <si>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</si>
  <si>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</si>
  <si>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</si>
  <si>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</si>
  <si>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</si>
  <si>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</si>
  <si>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</si>
  <si>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</si>
  <si>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</si>
  <si>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</si>
  <si>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</si>
  <si>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</si>
  <si>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</si>
  <si>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</si>
  <si>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</si>
  <si>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</si>
  <si>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</si>
  <si>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</si>
  <si>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</si>
  <si>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</si>
  <si>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</si>
  <si>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</si>
  <si>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</si>
  <si>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</si>
  <si>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</si>
  <si>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</si>
  <si>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</si>
  <si>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</si>
  <si>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</si>
  <si>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</si>
  <si>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</si>
  <si>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</si>
  <si>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</si>
  <si>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</si>
  <si>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</si>
  <si>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</si>
  <si>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</si>
  <si>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</si>
  <si>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</si>
  <si>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</si>
  <si>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</si>
  <si>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</si>
  <si>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</si>
  <si>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</si>
  <si>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</si>
  <si>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</si>
  <si>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</si>
  <si>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</si>
  <si>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</si>
  <si>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</si>
  <si>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</si>
  <si>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</si>
  <si>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</si>
  <si>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</si>
  <si>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</si>
  <si>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</si>
  <si>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</si>
  <si>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</si>
  <si>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</si>
  <si>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</si>
  <si>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</si>
  <si>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</si>
  <si>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</si>
  <si>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</si>
  <si>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</si>
  <si>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</si>
  <si>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</si>
  <si>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</si>
  <si>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</si>
  <si>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</si>
  <si>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</si>
  <si>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</si>
  <si>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</si>
  <si>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</si>
  <si>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</si>
  <si>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</si>
  <si>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</si>
  <si>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</si>
  <si>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</si>
  <si>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</si>
  <si>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</si>
  <si>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</si>
  <si>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</si>
  <si>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</si>
  <si>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</si>
  <si>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</si>
  <si>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</si>
  <si>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</si>
  <si>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</si>
  <si>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</si>
  <si>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</si>
  <si>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</si>
  <si>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</si>
  <si>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</si>
  <si>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</si>
  <si>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</si>
  <si>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</si>
  <si>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</si>
  <si>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</si>
  <si>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</si>
  <si>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</si>
  <si>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</si>
  <si>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</si>
  <si>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</si>
  <si>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</si>
  <si>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</si>
  <si>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</si>
  <si>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</si>
  <si>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</si>
  <si>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</si>
  <si>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</si>
  <si>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</si>
  <si>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</si>
  <si>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</si>
  <si>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</si>
  <si>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</si>
  <si>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</si>
  <si>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</si>
  <si>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</si>
  <si>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</si>
  <si>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</si>
  <si>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</si>
  <si>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</si>
  <si>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</si>
  <si>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</si>
  <si>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</si>
  <si>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</si>
  <si>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</si>
  <si>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</si>
  <si>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</si>
  <si>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</si>
  <si>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</si>
  <si>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</si>
  <si>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</si>
  <si>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</si>
  <si>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</si>
  <si>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</si>
  <si>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</si>
  <si>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</si>
  <si>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</si>
  <si>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</si>
  <si>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</si>
  <si>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</si>
  <si>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</si>
  <si>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</si>
  <si>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</si>
  <si>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</si>
  <si>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</si>
  <si>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</si>
  <si>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</si>
  <si>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</si>
  <si>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</si>
  <si>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</si>
  <si>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</si>
  <si>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</si>
  <si>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</si>
  <si>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</si>
  <si>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</si>
  <si>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</si>
  <si>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</si>
  <si>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</si>
  <si>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</si>
  <si>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</si>
  <si>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</si>
  <si>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</si>
  <si>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</si>
  <si>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</si>
  <si>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</si>
  <si>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</si>
  <si>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</si>
  <si>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</si>
  <si>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</si>
  <si>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</si>
  <si>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</si>
  <si>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</si>
  <si>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</si>
  <si>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</si>
  <si>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</si>
  <si>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</si>
  <si>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</si>
  <si>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</si>
  <si>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</si>
  <si>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</si>
  <si>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</si>
  <si>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</si>
  <si>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</si>
  <si>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</si>
  <si>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</si>
  <si>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</si>
  <si>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</si>
  <si>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</si>
  <si>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</si>
  <si>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</si>
  <si>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</si>
  <si>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</si>
  <si>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</si>
  <si>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</si>
  <si>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</si>
  <si>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</si>
  <si>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</si>
  <si>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</si>
  <si>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</si>
  <si>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</si>
  <si>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</si>
  <si>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</si>
  <si>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</si>
  <si>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</si>
  <si>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</si>
  <si>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</si>
  <si>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</si>
  <si>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</si>
  <si>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</si>
  <si>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</si>
  <si>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</si>
  <si>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</si>
  <si>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</si>
  <si>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</si>
  <si>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</si>
  <si>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</si>
  <si>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</si>
  <si>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</si>
  <si>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</si>
  <si>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</si>
  <si>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</si>
  <si>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</si>
  <si>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</si>
  <si>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</si>
  <si>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</si>
  <si>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</si>
  <si>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</si>
  <si>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</si>
  <si>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</si>
  <si>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</si>
  <si>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</si>
  <si>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</si>
  <si>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</si>
  <si>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</si>
  <si>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</si>
  <si>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</si>
  <si>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</si>
  <si>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</si>
  <si>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</si>
  <si>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</si>
  <si>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</si>
  <si>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</si>
  <si>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</si>
  <si>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</si>
  <si>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</si>
  <si>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</si>
  <si>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</si>
  <si>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</si>
  <si>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</si>
  <si>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</si>
  <si>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</si>
  <si>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</si>
  <si>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</si>
  <si>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</si>
  <si>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</si>
  <si>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</si>
  <si>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</si>
  <si>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</si>
  <si>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</si>
  <si>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</si>
  <si>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</si>
  <si>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</si>
  <si>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</si>
  <si>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</si>
  <si>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</si>
  <si>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</si>
  <si>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</si>
  <si>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</si>
  <si>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</si>
  <si>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</si>
  <si>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</si>
  <si>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</si>
  <si>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</si>
  <si>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</si>
  <si>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</si>
  <si>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</si>
  <si>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</si>
  <si>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</si>
  <si>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</si>
  <si>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</si>
  <si>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</si>
  <si>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</si>
  <si>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</si>
  <si>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</si>
  <si>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</si>
  <si>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</si>
  <si>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</si>
  <si>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</si>
  <si>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</si>
  <si>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</si>
  <si>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</si>
  <si>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</si>
  <si>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</si>
  <si>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</si>
  <si>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</si>
  <si>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</si>
  <si>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</si>
  <si>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</si>
  <si>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</si>
  <si>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</si>
  <si>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</si>
  <si>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</si>
  <si>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</si>
  <si>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</si>
  <si>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</si>
  <si>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</si>
  <si>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</si>
  <si>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</si>
  <si>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</si>
  <si>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</si>
  <si>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</si>
  <si>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</si>
  <si>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</si>
  <si>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</si>
  <si>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</si>
  <si>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</si>
  <si>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</si>
  <si>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</si>
  <si>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</si>
  <si>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</si>
  <si>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</si>
  <si>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</si>
  <si>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</si>
  <si>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</si>
  <si>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</si>
  <si>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</si>
  <si>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</si>
  <si>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</si>
  <si>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</si>
  <si>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</si>
  <si>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</si>
  <si>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</si>
  <si>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</si>
  <si>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</si>
  <si>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</si>
  <si>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</si>
  <si>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</si>
  <si>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</si>
  <si>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</si>
  <si>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</si>
  <si>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</si>
  <si>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</si>
  <si>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</si>
  <si>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</si>
  <si>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</si>
  <si>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</si>
  <si>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</si>
  <si>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</si>
  <si>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</si>
  <si>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</si>
  <si>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</si>
  <si>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</si>
  <si>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</si>
  <si>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</si>
  <si>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</si>
  <si>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</si>
  <si>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</si>
  <si>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</si>
  <si>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</si>
  <si>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</si>
  <si>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</si>
  <si>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</si>
  <si>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</si>
  <si>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</si>
  <si>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</si>
  <si>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</si>
  <si>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</si>
  <si>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</si>
  <si>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</si>
  <si>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</si>
  <si>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</si>
  <si>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</si>
  <si>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</si>
  <si>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</si>
  <si>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</si>
  <si>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</si>
  <si>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</si>
  <si>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</si>
  <si>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</si>
  <si>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</si>
  <si>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</si>
  <si>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</si>
  <si>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</si>
  <si>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</si>
  <si>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</si>
  <si>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</si>
  <si>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</si>
  <si>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</si>
  <si>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</si>
  <si>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</si>
  <si>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</si>
  <si>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</si>
  <si>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</si>
  <si>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</si>
  <si>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</si>
  <si>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</si>
  <si>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</si>
  <si>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</si>
  <si>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</si>
  <si>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</si>
  <si>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</si>
  <si>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</si>
  <si>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</si>
  <si>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</si>
  <si>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</si>
  <si>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</si>
  <si>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</si>
  <si>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</si>
  <si>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</si>
  <si>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</si>
  <si>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</si>
  <si>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</si>
  <si>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</si>
  <si>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</si>
  <si>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</si>
  <si>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</si>
  <si>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</si>
  <si>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</si>
  <si>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</si>
  <si>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</si>
  <si>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</si>
  <si>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</si>
  <si>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</si>
  <si>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</si>
  <si>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</si>
  <si>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</si>
  <si>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</si>
  <si>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</si>
  <si>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</si>
  <si>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</si>
  <si>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</si>
  <si>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</si>
  <si>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</si>
  <si>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</si>
  <si>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</si>
  <si>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</si>
  <si>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</si>
  <si>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</si>
  <si>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</si>
  <si>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</si>
  <si>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</si>
  <si>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</si>
  <si>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</si>
  <si>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</si>
  <si>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</si>
  <si>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</si>
  <si>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</si>
  <si>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</si>
  <si>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</si>
  <si>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</si>
  <si>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</si>
  <si>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</si>
  <si>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</si>
  <si>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</si>
  <si>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</si>
  <si>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</si>
  <si>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</si>
  <si>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</si>
  <si>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</si>
  <si>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</si>
  <si>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</si>
  <si>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</si>
  <si>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</si>
  <si>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</si>
  <si>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</si>
  <si>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</si>
  <si>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</si>
  <si>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</si>
  <si>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</si>
  <si>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</si>
  <si>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</si>
  <si>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</si>
  <si>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</si>
  <si>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</si>
  <si>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</si>
  <si>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</si>
  <si>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</si>
  <si>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</si>
  <si>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</si>
  <si>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</si>
  <si>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</si>
  <si>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</si>
  <si>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</si>
  <si>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</si>
  <si>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</si>
  <si>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</si>
  <si>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</si>
  <si>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</si>
  <si>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</si>
  <si>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</si>
  <si>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</si>
  <si>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</si>
  <si>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</si>
  <si>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</si>
  <si>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</si>
  <si>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</si>
  <si>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</si>
  <si>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</si>
  <si>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</si>
  <si>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</si>
  <si>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</si>
  <si>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</si>
  <si>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</si>
  <si>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</si>
  <si>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</si>
  <si>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</si>
  <si>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</si>
  <si>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</si>
  <si>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</si>
  <si>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</si>
  <si>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</si>
  <si>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</si>
  <si>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</si>
  <si>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</si>
  <si>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</si>
  <si>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</si>
  <si>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</si>
  <si>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</si>
  <si>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</si>
  <si>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</si>
  <si>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</si>
  <si>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</si>
  <si>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</si>
  <si>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</si>
  <si>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</si>
  <si>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</si>
  <si>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</si>
  <si>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</si>
  <si>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</si>
  <si>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</si>
  <si>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</si>
  <si>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</si>
  <si>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</si>
  <si>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</si>
  <si>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</si>
  <si>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</si>
  <si>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</si>
  <si>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</si>
  <si>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</si>
  <si>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</si>
  <si>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</si>
  <si>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</si>
  <si>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</si>
  <si>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</si>
  <si>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</si>
  <si>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</si>
  <si>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</si>
  <si>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</si>
  <si>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</si>
  <si>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</si>
  <si>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</si>
  <si>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</si>
  <si>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</si>
  <si>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</si>
  <si>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</si>
  <si>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</si>
  <si>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</si>
  <si>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</si>
  <si>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</si>
  <si>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</si>
  <si>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</si>
  <si>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</si>
  <si>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</si>
  <si>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</si>
  <si>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</si>
  <si>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</si>
  <si>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</si>
  <si>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</si>
  <si>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</si>
  <si>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</si>
  <si>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</si>
  <si>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</si>
  <si>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</si>
  <si>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</si>
  <si>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</si>
  <si>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</si>
  <si>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</si>
  <si>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</si>
  <si>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</si>
  <si>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</si>
  <si>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</si>
  <si>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</si>
  <si>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</si>
  <si>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</si>
  <si>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</si>
  <si>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</si>
  <si>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</si>
  <si>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</si>
  <si>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</si>
  <si>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</si>
  <si>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</si>
  <si>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</si>
  <si>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</si>
  <si>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</si>
  <si>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</si>
  <si>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</si>
  <si>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</si>
  <si>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</si>
  <si>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</si>
  <si>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</si>
  <si>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</si>
  <si>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</si>
  <si>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</si>
  <si>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</si>
  <si>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</si>
  <si>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</si>
  <si>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</si>
  <si>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</si>
  <si>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</si>
  <si>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</si>
  <si>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</si>
  <si>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</si>
  <si>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</si>
  <si>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</si>
  <si>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</si>
  <si>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</si>
  <si>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</si>
  <si>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</si>
  <si>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</si>
  <si>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</si>
  <si>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</si>
  <si>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</si>
  <si>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</si>
  <si>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</si>
  <si>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</si>
  <si>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</si>
  <si>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</si>
  <si>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</si>
  <si>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</si>
  <si>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</si>
  <si>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</si>
  <si>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</si>
  <si>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</si>
  <si>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</si>
  <si>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</si>
  <si>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</si>
  <si>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</si>
  <si>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</si>
  <si>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</si>
  <si>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</si>
  <si>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</si>
  <si>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</si>
  <si>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</si>
  <si>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</si>
  <si>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</si>
  <si>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</si>
  <si>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</si>
  <si>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</si>
  <si>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</si>
  <si>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</si>
  <si>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</si>
  <si>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</si>
  <si>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</si>
  <si>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</si>
  <si>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</si>
  <si>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</si>
  <si>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</si>
  <si>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</si>
  <si>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</si>
  <si>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</si>
  <si>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</si>
  <si>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</si>
  <si>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</si>
  <si>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</si>
  <si>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</si>
  <si>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</si>
  <si>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</si>
  <si>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</si>
  <si>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</si>
  <si>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</si>
  <si>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</si>
  <si>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</si>
  <si>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</si>
  <si>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</si>
  <si>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</si>
  <si>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</si>
  <si>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</si>
  <si>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</si>
  <si>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</si>
  <si>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</si>
  <si>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</si>
  <si>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</si>
  <si>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</si>
  <si>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</si>
  <si>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</si>
  <si>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</si>
  <si>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</si>
  <si>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</si>
  <si>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</si>
  <si>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</si>
  <si>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</si>
  <si>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</si>
  <si>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</si>
  <si>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</si>
  <si>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</si>
  <si>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</si>
  <si>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</si>
  <si>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</si>
  <si>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</si>
  <si>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</si>
  <si>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</si>
  <si>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</si>
  <si>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</si>
  <si>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</si>
  <si>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</si>
  <si>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</si>
  <si>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</si>
  <si>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</si>
  <si>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</si>
  <si>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</si>
  <si>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</si>
  <si>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</si>
  <si>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</si>
  <si>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</si>
  <si>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</si>
  <si>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</si>
  <si>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</si>
  <si>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</si>
  <si>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</si>
  <si>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</si>
  <si>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</si>
  <si>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</si>
  <si>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</si>
  <si>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</si>
  <si>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</si>
  <si>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</si>
  <si>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</si>
  <si>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</si>
  <si>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</si>
  <si>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</si>
  <si>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</si>
  <si>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</si>
  <si>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</si>
  <si>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</si>
  <si>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</si>
  <si>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</si>
  <si>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</si>
  <si>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</si>
  <si>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</si>
  <si>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</si>
  <si>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</si>
  <si>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</si>
  <si>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</si>
  <si>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</si>
  <si>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</si>
  <si>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</si>
  <si>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</si>
  <si>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</si>
  <si>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</si>
  <si>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</si>
  <si>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</si>
  <si>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</si>
  <si>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</si>
  <si>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</si>
  <si>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</si>
  <si>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</si>
  <si>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</si>
  <si>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</si>
  <si>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</si>
  <si>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</si>
  <si>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</si>
  <si>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</si>
  <si>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</si>
  <si>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</si>
  <si>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</si>
  <si>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</si>
  <si>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</si>
  <si>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</si>
  <si>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</si>
  <si>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</si>
  <si>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</si>
  <si>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</si>
  <si>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</si>
  <si>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</si>
  <si>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</si>
  <si>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</si>
  <si>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</si>
  <si>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</si>
  <si>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</si>
  <si>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</si>
  <si>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</si>
  <si>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</si>
  <si>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</si>
  <si>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</si>
  <si>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</si>
  <si>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</si>
  <si>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</si>
  <si>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</si>
  <si>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</si>
  <si>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</si>
  <si>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</si>
  <si>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</si>
  <si>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</si>
  <si>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</si>
  <si>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</si>
  <si>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</si>
  <si>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</si>
  <si>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</si>
  <si>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</si>
  <si>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</si>
  <si>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</si>
  <si>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</si>
  <si>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</si>
  <si>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</si>
  <si>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</si>
  <si>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</si>
  <si>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</si>
  <si>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</si>
  <si>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</si>
  <si>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</si>
  <si>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</si>
  <si>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</si>
  <si>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</si>
  <si>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</si>
  <si>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</si>
  <si>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</si>
  <si>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</si>
  <si>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</si>
  <si>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</si>
  <si>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</si>
  <si>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</si>
  <si>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</si>
  <si>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</si>
  <si>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</si>
  <si>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</si>
  <si>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</si>
  <si>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</si>
  <si>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</si>
  <si>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</si>
  <si>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</si>
  <si>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</si>
  <si>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</si>
  <si>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</si>
  <si>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</si>
  <si>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</si>
  <si>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</si>
  <si>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</si>
  <si>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</si>
  <si>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</si>
  <si>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</si>
  <si>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</si>
  <si>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</si>
  <si>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</si>
  <si>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</si>
  <si>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</si>
  <si>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</si>
  <si>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</si>
  <si>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</si>
  <si>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</si>
  <si>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</si>
  <si>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</si>
  <si>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</si>
  <si>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</si>
  <si>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</si>
  <si>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</si>
  <si>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</si>
  <si>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</si>
  <si>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</si>
  <si>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</si>
  <si>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</si>
  <si>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</si>
  <si>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</si>
  <si>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</si>
  <si>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</si>
  <si>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</si>
  <si>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</si>
  <si>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</si>
  <si>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</si>
  <si>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</si>
  <si>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</si>
  <si>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</si>
  <si>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</si>
  <si>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</si>
  <si>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</si>
  <si>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</si>
  <si>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</si>
  <si>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</si>
  <si>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</si>
  <si>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</si>
  <si>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</si>
  <si>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</si>
  <si>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</si>
  <si>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</si>
  <si>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</si>
  <si>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</si>
  <si>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</si>
  <si>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</si>
  <si>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</si>
  <si>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</si>
  <si>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</si>
  <si>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</si>
  <si>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</si>
  <si>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</si>
  <si>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</si>
  <si>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</si>
  <si>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</si>
  <si>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</si>
  <si>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</si>
  <si>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</si>
  <si>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</si>
  <si>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</si>
  <si>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</si>
  <si>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</si>
  <si>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</si>
  <si>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</si>
  <si>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</si>
  <si>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</si>
  <si>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</si>
  <si>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</si>
  <si>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</si>
  <si>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</si>
  <si>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</si>
  <si>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</si>
  <si>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</si>
  <si>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</si>
  <si>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</si>
  <si>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</si>
  <si>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</si>
  <si>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</si>
  <si>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</si>
  <si>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</si>
  <si>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</si>
  <si>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</si>
  <si>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</si>
  <si>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</si>
  <si>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</si>
  <si>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</si>
  <si>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</si>
  <si>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</si>
  <si>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</si>
  <si>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</si>
  <si>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</si>
  <si>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</si>
  <si>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</si>
  <si>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</si>
  <si>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</si>
  <si>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</si>
  <si>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</si>
  <si>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</si>
  <si>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</si>
  <si>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</si>
  <si>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</si>
  <si>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</si>
  <si>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</si>
  <si>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</si>
  <si>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</si>
  <si>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</si>
  <si>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</si>
  <si>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</si>
  <si>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</si>
  <si>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</si>
  <si>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</si>
  <si>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</si>
  <si>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</si>
  <si>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</si>
  <si>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</si>
  <si>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</si>
  <si>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</si>
  <si>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</si>
  <si>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</si>
  <si>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</si>
  <si>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</si>
  <si>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</si>
  <si>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</si>
  <si>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</si>
  <si>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</si>
  <si>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</si>
  <si>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</si>
  <si>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</si>
  <si>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</si>
  <si>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</si>
  <si>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</si>
  <si>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</si>
  <si>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</si>
  <si>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</si>
  <si>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</si>
  <si>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</si>
  <si>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</si>
  <si>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</si>
  <si>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</si>
  <si>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</si>
  <si>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</si>
  <si>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</si>
  <si>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</si>
  <si>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</si>
  <si>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</si>
  <si>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</si>
  <si>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</si>
  <si>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</si>
  <si>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</si>
  <si>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</si>
  <si>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</si>
  <si>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</si>
  <si>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</si>
  <si>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</si>
  <si>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</si>
  <si>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</si>
  <si>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</si>
  <si>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</si>
  <si>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</si>
  <si>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</si>
  <si>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</si>
  <si>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</si>
  <si>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</si>
  <si>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</si>
  <si>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</si>
  <si>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</si>
  <si>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</si>
  <si>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</si>
  <si>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</si>
  <si>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</si>
  <si>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</si>
  <si>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</si>
  <si>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</si>
  <si>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</si>
  <si>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</si>
  <si>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</si>
  <si>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</si>
  <si>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</si>
  <si>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</si>
  <si>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</si>
  <si>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</si>
  <si>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</si>
  <si>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</si>
  <si>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</si>
  <si>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</si>
  <si>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</si>
  <si>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</si>
  <si>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</si>
  <si>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</si>
  <si>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</si>
  <si>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</si>
  <si>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</si>
  <si>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</si>
  <si>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</si>
  <si>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</si>
  <si>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</si>
  <si>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</si>
  <si>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</si>
  <si>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</si>
  <si>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</si>
  <si>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</si>
  <si>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</si>
  <si>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</si>
  <si>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</si>
  <si>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</si>
  <si>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</si>
  <si>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</si>
  <si>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</si>
  <si>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</si>
  <si>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</si>
  <si>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</si>
  <si>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</si>
  <si>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</si>
  <si>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</si>
  <si>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</si>
  <si>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</si>
  <si>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</si>
  <si>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</si>
  <si>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</si>
  <si>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</si>
  <si>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</si>
  <si>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</si>
  <si>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</si>
  <si>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</si>
  <si>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</si>
  <si>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</si>
  <si>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</si>
  <si>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</si>
  <si>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</si>
  <si>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</si>
  <si>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</si>
  <si>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</si>
  <si>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</si>
  <si>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</si>
  <si>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</si>
  <si>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</si>
  <si>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</si>
  <si>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</si>
  <si>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</si>
  <si>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</si>
  <si>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</si>
  <si>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</si>
  <si>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</si>
  <si>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</si>
  <si>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</si>
  <si>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</si>
  <si>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</si>
  <si>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</si>
  <si>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</si>
  <si>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</si>
  <si>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</si>
  <si>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</si>
  <si>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</si>
  <si>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</si>
  <si>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</si>
  <si>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</si>
  <si>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</si>
  <si>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</si>
  <si>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</si>
  <si>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</si>
  <si>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</si>
  <si>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</si>
  <si>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</si>
  <si>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</si>
  <si>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</si>
  <si>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</si>
  <si>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</si>
  <si>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</si>
  <si>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</si>
  <si>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</si>
  <si>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</si>
  <si>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</si>
  <si>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</si>
  <si>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</si>
  <si>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</si>
  <si>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</si>
  <si>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</si>
  <si>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</si>
  <si>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</si>
  <si>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</si>
  <si>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</si>
  <si>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</si>
  <si>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</si>
  <si>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</si>
  <si>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</si>
  <si>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</si>
  <si>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</si>
  <si>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</si>
  <si>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</si>
  <si>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</si>
  <si>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</si>
  <si>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</si>
  <si>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</si>
  <si>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</si>
  <si>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</si>
  <si>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</si>
  <si>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</si>
  <si>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</si>
  <si>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</si>
  <si>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</si>
  <si>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</si>
  <si>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</si>
  <si>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</si>
  <si>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</si>
  <si>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</si>
  <si>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</si>
  <si>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</si>
  <si>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</si>
  <si>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</si>
  <si>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</si>
  <si>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</si>
  <si>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</si>
  <si>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</si>
  <si>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</si>
  <si>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</si>
  <si>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</si>
  <si>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</si>
  <si>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</si>
  <si>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</si>
  <si>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</si>
  <si>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</si>
  <si>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</si>
  <si>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</si>
  <si>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</si>
  <si>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</si>
  <si>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</si>
  <si>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</si>
  <si>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</si>
  <si>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</si>
  <si>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</si>
  <si>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</si>
  <si>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</si>
  <si>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</si>
  <si>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</si>
  <si>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</si>
  <si>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</si>
  <si>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</si>
  <si>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</si>
  <si>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</si>
  <si>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</si>
  <si>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</si>
  <si>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</si>
  <si>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</si>
  <si>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</si>
  <si>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</si>
  <si>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</si>
  <si>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</si>
  <si>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</si>
  <si>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</si>
  <si>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</si>
  <si>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</si>
  <si>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</si>
  <si>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</si>
  <si>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</si>
  <si>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</si>
  <si>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</si>
  <si>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</si>
  <si>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</si>
  <si>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</si>
  <si>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</si>
  <si>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</si>
  <si>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</si>
  <si>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</si>
  <si>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</si>
  <si>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</si>
  <si>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</si>
  <si>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</si>
  <si>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</si>
  <si>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</si>
  <si>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</si>
  <si>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</si>
  <si>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</si>
  <si>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</si>
  <si>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</si>
  <si>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</si>
  <si>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</si>
  <si>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</si>
  <si>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</si>
  <si>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</si>
  <si>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</si>
  <si>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</si>
  <si>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</si>
  <si>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</si>
  <si>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</si>
  <si>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</si>
  <si>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</si>
  <si>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</si>
  <si>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</si>
  <si>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</si>
  <si>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</si>
  <si>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</si>
  <si>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</si>
  <si>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</si>
  <si>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</si>
  <si>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</si>
  <si>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</si>
  <si>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</si>
  <si>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</si>
  <si>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</si>
  <si>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</si>
  <si>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</si>
  <si>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</si>
  <si>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</si>
  <si>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</si>
  <si>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</si>
  <si>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</si>
  <si>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</si>
  <si>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</si>
  <si>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</si>
  <si>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</si>
  <si>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</si>
  <si>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</si>
  <si>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</si>
  <si>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</si>
  <si>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</si>
  <si>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</si>
  <si>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</si>
  <si>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</si>
  <si>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</si>
  <si>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</si>
  <si>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</si>
  <si>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</si>
  <si>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</si>
  <si>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</si>
  <si>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</si>
  <si>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</si>
  <si>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</si>
  <si>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</si>
  <si>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</si>
  <si>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</si>
  <si>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</si>
  <si>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</si>
  <si>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</si>
  <si>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</si>
  <si>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</si>
  <si>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</si>
  <si>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</si>
  <si>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</si>
  <si>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</si>
  <si>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</si>
  <si>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</si>
  <si>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</si>
  <si>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</si>
  <si>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</si>
  <si>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</si>
  <si>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</si>
  <si>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</si>
  <si>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</si>
  <si>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</si>
  <si>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</si>
  <si>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</si>
  <si>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</si>
  <si>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</si>
  <si>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</si>
  <si>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</si>
  <si>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</si>
  <si>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</si>
  <si>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</si>
  <si>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</si>
  <si>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</si>
  <si>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</si>
  <si>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</si>
  <si>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</si>
  <si>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</si>
  <si>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</si>
  <si>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</si>
  <si>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</si>
  <si>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</si>
  <si>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</si>
  <si>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</si>
  <si>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</si>
  <si>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</si>
  <si>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</si>
  <si>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</si>
  <si>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</si>
  <si>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</si>
  <si>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</si>
  <si>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</si>
  <si>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</si>
  <si>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</si>
  <si>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</si>
  <si>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</si>
  <si>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</si>
  <si>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</si>
  <si>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</si>
  <si>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</si>
  <si>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</si>
  <si>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</si>
  <si>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</si>
  <si>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</si>
  <si>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</si>
  <si>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</si>
  <si>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</si>
  <si>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</si>
  <si>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</si>
  <si>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</si>
  <si>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</si>
  <si>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</si>
  <si>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</si>
  <si>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</si>
  <si>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</si>
  <si>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</si>
  <si>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</si>
  <si>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</si>
  <si>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</si>
  <si>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</si>
  <si>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</si>
  <si>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</si>
  <si>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</si>
  <si>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</si>
  <si>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</si>
  <si>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</si>
  <si>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</si>
  <si>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</si>
  <si>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</si>
  <si>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</si>
  <si>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</si>
  <si>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</si>
  <si>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</si>
  <si>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</si>
  <si>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</si>
  <si>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</si>
  <si>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</si>
  <si>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</si>
  <si>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</si>
  <si>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</si>
  <si>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</si>
  <si>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</si>
  <si>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</si>
  <si>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</si>
  <si>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</si>
  <si>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</si>
  <si>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</si>
  <si>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</si>
  <si>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</si>
  <si>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</si>
  <si>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</si>
  <si>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</si>
  <si>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</si>
  <si>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</si>
  <si>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</si>
  <si>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</si>
  <si>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</si>
  <si>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</si>
  <si>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</si>
  <si>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</si>
  <si>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</si>
  <si>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</si>
  <si>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</si>
  <si>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</si>
  <si>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</si>
  <si>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</si>
  <si>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</si>
  <si>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</si>
  <si>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</si>
  <si>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</si>
  <si>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</si>
  <si>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</si>
  <si>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</si>
  <si>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</si>
  <si>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</si>
  <si>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</si>
  <si>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</si>
  <si>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</si>
  <si>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</si>
  <si>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</si>
  <si>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</si>
  <si>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</si>
  <si>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</si>
  <si>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</si>
  <si>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</si>
  <si>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</si>
  <si>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</si>
  <si>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</si>
  <si>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</si>
  <si>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</si>
  <si>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</si>
  <si>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</si>
  <si>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</si>
  <si>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</si>
  <si>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</si>
  <si>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</si>
  <si>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</si>
  <si>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</si>
  <si>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</si>
  <si>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</si>
  <si>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</si>
  <si>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</si>
  <si>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</si>
  <si>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</si>
  <si>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</si>
  <si>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</si>
  <si>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</si>
  <si>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</si>
  <si>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</si>
  <si>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</si>
  <si>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</si>
  <si>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</si>
  <si>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</si>
  <si>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</si>
  <si>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</si>
  <si>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</si>
  <si>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</si>
  <si>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</si>
  <si>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</si>
  <si>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</si>
  <si>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</si>
  <si>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</si>
  <si>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</si>
  <si>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</si>
  <si>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</si>
  <si>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</si>
  <si>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</si>
  <si>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</si>
  <si>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</si>
  <si>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</si>
  <si>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</si>
  <si>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</si>
  <si>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</si>
  <si>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</si>
  <si>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</si>
  <si>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</si>
  <si>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</si>
  <si>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</si>
  <si>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</si>
  <si>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</si>
  <si>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</si>
  <si>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</si>
  <si>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</si>
  <si>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</si>
  <si>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</si>
  <si>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</si>
  <si>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</si>
  <si>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</si>
  <si>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</si>
  <si>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</si>
  <si>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</si>
  <si>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</si>
  <si>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</si>
  <si>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</si>
  <si>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</si>
  <si>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</si>
  <si>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</si>
  <si>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</si>
  <si>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</si>
  <si>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</si>
  <si>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</si>
  <si>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</si>
  <si>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</si>
  <si>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</si>
  <si>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</si>
  <si>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</si>
  <si>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</si>
  <si>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</si>
  <si>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</si>
  <si>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</si>
  <si>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</si>
  <si>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</si>
  <si>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</si>
  <si>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</si>
  <si>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</si>
  <si>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</si>
  <si>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</si>
  <si>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</si>
  <si>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</si>
  <si>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</si>
  <si>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</si>
  <si>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</si>
  <si>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</si>
  <si>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</si>
  <si>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</si>
  <si>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</si>
  <si>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</si>
  <si>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</si>
  <si>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</si>
  <si>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</si>
  <si>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</si>
  <si>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</si>
  <si>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</si>
  <si>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</si>
  <si>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</si>
  <si>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</si>
  <si>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</si>
  <si>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</si>
  <si>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</si>
  <si>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</si>
  <si>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</si>
  <si>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</si>
  <si>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</si>
  <si>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</si>
  <si>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</si>
  <si>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</si>
  <si>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</si>
  <si>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</si>
  <si>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</si>
  <si>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</si>
  <si>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</si>
  <si>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</si>
  <si>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</si>
  <si>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</si>
  <si>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</si>
  <si>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</si>
  <si>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</si>
  <si>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</si>
  <si>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</si>
  <si>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</si>
  <si>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</si>
  <si>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</si>
  <si>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</si>
  <si>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</si>
  <si>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</si>
  <si>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</si>
  <si>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</si>
  <si>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</si>
  <si>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</si>
  <si>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</si>
  <si>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</si>
  <si>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</si>
  <si>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</si>
  <si>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</si>
  <si>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</si>
  <si>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</si>
  <si>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</si>
  <si>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</si>
  <si>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</si>
  <si>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</si>
  <si>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</si>
  <si>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</si>
  <si>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</si>
  <si>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</si>
  <si>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</si>
  <si>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</si>
  <si>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</si>
  <si>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</si>
  <si>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</si>
  <si>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</si>
  <si>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</si>
  <si>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</si>
  <si>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</si>
  <si>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</si>
  <si>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</si>
  <si>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</si>
  <si>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</si>
  <si>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</si>
  <si>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</si>
  <si>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</si>
  <si>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</si>
  <si>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</si>
  <si>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</si>
  <si>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</si>
  <si>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</si>
  <si>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</si>
  <si>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</si>
  <si>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</si>
  <si>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</si>
  <si>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</si>
  <si>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</si>
  <si>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</si>
  <si>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</si>
  <si>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</si>
  <si>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</si>
  <si>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</si>
  <si>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</si>
  <si>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</si>
  <si>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</si>
  <si>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</si>
  <si>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</si>
  <si>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</si>
  <si>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</si>
  <si>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</si>
  <si>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</si>
  <si>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</si>
  <si>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</si>
  <si>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</si>
  <si>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</si>
  <si>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</si>
  <si>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</si>
  <si>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</si>
  <si>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</si>
  <si>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</si>
  <si>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</si>
  <si>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</si>
  <si>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</si>
  <si>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</si>
  <si>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</si>
  <si>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</si>
  <si>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</si>
  <si>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</si>
  <si>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</si>
  <si>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</si>
  <si>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</si>
  <si>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</si>
  <si>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</si>
  <si>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</si>
  <si>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</si>
  <si>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</si>
  <si>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</si>
  <si>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</si>
  <si>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</si>
  <si>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</si>
  <si>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</si>
  <si>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</si>
  <si>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</si>
  <si>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</si>
  <si>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</si>
  <si>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</si>
  <si>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</si>
  <si>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</si>
  <si>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</si>
  <si>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</si>
  <si>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</si>
  <si>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</si>
  <si>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</si>
  <si>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</si>
  <si>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</si>
  <si>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</si>
  <si>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</si>
  <si>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</si>
  <si>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</si>
  <si>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</si>
  <si>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</si>
  <si>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</si>
  <si>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</si>
  <si>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</si>
  <si>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</si>
  <si>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</si>
  <si>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</si>
  <si>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</si>
  <si>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</si>
  <si>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</si>
  <si>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</si>
  <si>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</si>
  <si>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</si>
  <si>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</si>
  <si>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</si>
  <si>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</si>
  <si>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</si>
  <si>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</si>
  <si>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</si>
  <si>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</si>
  <si>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</si>
  <si>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</si>
  <si>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</si>
  <si>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</si>
  <si>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</si>
  <si>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</si>
  <si>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</si>
  <si>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</si>
  <si>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</si>
  <si>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</si>
  <si>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</si>
  <si>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</si>
  <si>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</si>
  <si>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</si>
  <si>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</si>
  <si>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</si>
  <si>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</si>
  <si>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</si>
  <si>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</si>
  <si>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</si>
  <si>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</si>
  <si>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</si>
  <si>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</si>
  <si>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</si>
  <si>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</si>
  <si>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</si>
  <si>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</si>
  <si>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</si>
  <si>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</si>
  <si>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</si>
  <si>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</si>
  <si>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</si>
  <si>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</si>
  <si>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</si>
  <si>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</si>
  <si>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</si>
  <si>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</si>
  <si>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</si>
  <si>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</si>
  <si>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</si>
  <si>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</si>
  <si>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</si>
  <si>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</si>
  <si>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</si>
  <si>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</si>
  <si>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</si>
  <si>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</si>
  <si>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</si>
  <si>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</si>
  <si>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</si>
  <si>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</si>
  <si>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</si>
  <si>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</si>
  <si>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</si>
  <si>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</si>
  <si>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</si>
  <si>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</si>
  <si>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</si>
  <si>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</si>
  <si>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</si>
  <si>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</si>
  <si>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</si>
  <si>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</si>
  <si>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</si>
  <si>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</si>
  <si>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</si>
  <si>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</si>
  <si>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</si>
  <si>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</si>
  <si>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</si>
  <si>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</si>
  <si>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</si>
  <si>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</si>
  <si>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</si>
  <si>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</si>
  <si>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</si>
  <si>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</si>
  <si>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</si>
  <si>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</si>
  <si>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</si>
  <si>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</si>
  <si>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</si>
  <si>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</si>
  <si>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</si>
  <si>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</si>
  <si>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</si>
  <si>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</si>
  <si>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</si>
  <si>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</si>
  <si>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</si>
  <si>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</si>
  <si>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</si>
  <si>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</si>
  <si>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</si>
  <si>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</si>
  <si>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</si>
  <si>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</si>
  <si>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</si>
  <si>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</si>
  <si>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</si>
  <si>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</si>
  <si>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</si>
  <si>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</si>
  <si>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</si>
  <si>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</si>
  <si>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</si>
  <si>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</si>
  <si>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</si>
  <si>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</si>
  <si>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</si>
  <si>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</si>
  <si>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</si>
  <si>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</si>
  <si>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</si>
  <si>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</si>
  <si>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</si>
  <si>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</si>
  <si>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</si>
  <si>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</si>
  <si>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</si>
  <si>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</si>
  <si>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</si>
  <si>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</si>
  <si>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</si>
  <si>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</si>
  <si>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</si>
  <si>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</si>
  <si>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</si>
  <si>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</si>
  <si>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</si>
  <si>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</si>
  <si>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</si>
  <si>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</si>
  <si>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</si>
  <si>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</si>
  <si>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</si>
  <si>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</si>
  <si>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</si>
  <si>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</si>
  <si>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</si>
  <si>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</si>
  <si>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</si>
  <si>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</si>
  <si>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</si>
  <si>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</si>
  <si>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</si>
  <si>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</si>
  <si>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</si>
  <si>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</si>
  <si>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</si>
  <si>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</si>
  <si>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</si>
  <si>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</si>
  <si>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</si>
  <si>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</si>
  <si>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</si>
  <si>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</si>
  <si>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</si>
  <si>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</si>
  <si>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</si>
  <si>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</si>
  <si>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</si>
  <si>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</si>
  <si>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</si>
  <si>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</si>
  <si>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</si>
  <si>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</si>
  <si>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</si>
  <si>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</si>
  <si>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</si>
  <si>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</si>
  <si>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</si>
  <si>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</si>
  <si>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</si>
  <si>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</si>
  <si>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</si>
  <si>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</si>
  <si>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</si>
  <si>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</si>
  <si>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</si>
  <si>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</si>
  <si>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</si>
  <si>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</si>
  <si>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</si>
  <si>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</si>
  <si>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</si>
  <si>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</si>
  <si>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</si>
  <si>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</si>
  <si>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</si>
  <si>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</si>
  <si>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</si>
  <si>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</si>
  <si>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</si>
  <si>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</si>
  <si>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</si>
  <si>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</si>
  <si>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</si>
  <si>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</si>
  <si>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</si>
  <si>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</si>
  <si>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</si>
  <si>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</si>
  <si>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</si>
  <si>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</si>
  <si>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</si>
  <si>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</si>
  <si>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</si>
  <si>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</si>
  <si>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</si>
  <si>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</si>
  <si>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</si>
  <si>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</si>
  <si>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</si>
  <si>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</si>
  <si>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</si>
  <si>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</si>
  <si>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</si>
  <si>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</si>
  <si>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</si>
  <si>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</si>
  <si>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</si>
  <si>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</si>
  <si>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</si>
  <si>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</si>
  <si>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</si>
  <si>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</si>
  <si>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</si>
  <si>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</si>
  <si>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</si>
  <si>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</si>
  <si>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</si>
  <si>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</si>
  <si>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</si>
  <si>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</si>
  <si>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</si>
  <si>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</si>
  <si>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</si>
  <si>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</si>
  <si>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</si>
  <si>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</si>
  <si>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</si>
  <si>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</si>
  <si>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</si>
  <si>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</si>
  <si>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</si>
  <si>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</si>
  <si>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</si>
  <si>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</si>
  <si>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</si>
  <si>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</si>
  <si>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</si>
  <si>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</si>
  <si>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</si>
  <si>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</si>
  <si>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</si>
  <si>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</si>
  <si>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</si>
  <si>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</si>
  <si>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</si>
  <si>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</si>
  <si>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</si>
  <si>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</si>
  <si>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</si>
  <si>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</si>
  <si>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</si>
  <si>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</si>
  <si>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</si>
  <si>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</si>
  <si>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</si>
  <si>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</si>
  <si>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</si>
  <si>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</si>
  <si>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</si>
  <si>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</si>
  <si>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</si>
  <si>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</si>
  <si>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</si>
  <si>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</si>
  <si>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</si>
  <si>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</si>
  <si>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</si>
  <si>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</si>
  <si>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</si>
  <si>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</si>
  <si>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</si>
  <si>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</si>
  <si>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</si>
  <si>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</si>
  <si>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</si>
  <si>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</si>
  <si>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</si>
  <si>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</si>
  <si>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</si>
  <si>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</si>
  <si>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</si>
  <si>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</si>
  <si>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</si>
  <si>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</si>
  <si>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</si>
  <si>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</si>
  <si>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</si>
  <si>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</si>
  <si>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</si>
  <si>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</si>
  <si>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</si>
  <si>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</si>
  <si>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</si>
  <si>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</si>
  <si>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</si>
  <si>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</si>
  <si>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</si>
  <si>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</si>
  <si>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</si>
  <si>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</si>
  <si>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</si>
  <si>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</si>
  <si>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</si>
  <si>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</si>
  <si>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</si>
  <si>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</si>
  <si>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</si>
  <si>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</si>
  <si>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</si>
  <si>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</si>
  <si>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</si>
  <si>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</si>
  <si>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</si>
  <si>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</si>
  <si>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</si>
  <si>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</si>
  <si>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</si>
  <si>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</si>
  <si>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</si>
  <si>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</si>
  <si>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</si>
  <si>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</si>
  <si>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</si>
  <si>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</si>
  <si>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</si>
  <si>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</si>
  <si>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</si>
  <si>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</si>
  <si>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</si>
  <si>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</si>
  <si>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</si>
  <si>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</si>
  <si>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</si>
  <si>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</si>
  <si>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</si>
  <si>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</si>
  <si>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</si>
  <si>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</si>
  <si>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</si>
  <si>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</si>
  <si>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</si>
  <si>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</si>
  <si>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</si>
  <si>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</si>
  <si>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</si>
  <si>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</si>
  <si>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</si>
  <si>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</si>
  <si>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</si>
  <si>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</si>
  <si>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</si>
  <si>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</si>
  <si>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</si>
  <si>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</si>
  <si>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</si>
  <si>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</si>
  <si>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</si>
  <si>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</si>
  <si>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</si>
  <si>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</si>
  <si>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</si>
  <si>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</si>
  <si>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</si>
  <si>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</si>
  <si>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</si>
  <si>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</si>
  <si>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</si>
  <si>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</si>
  <si>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</si>
  <si>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</si>
  <si>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</si>
  <si>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</si>
  <si>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</si>
  <si>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</si>
  <si>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</si>
  <si>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</si>
  <si>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</si>
  <si>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</si>
  <si>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</si>
  <si>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</si>
  <si>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</si>
  <si>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</si>
  <si>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</si>
  <si>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</si>
  <si>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</si>
  <si>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</si>
  <si>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</si>
  <si>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</si>
  <si>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</si>
  <si>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</si>
  <si>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</si>
  <si>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</si>
  <si>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</si>
  <si>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</si>
  <si>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</si>
  <si>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</si>
  <si>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</si>
  <si>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</si>
  <si>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</si>
  <si>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</si>
  <si>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</si>
  <si>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</si>
  <si>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</si>
  <si>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</si>
  <si>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</si>
  <si>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</si>
  <si>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</si>
  <si>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</si>
  <si>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</si>
  <si>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</si>
  <si>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</si>
  <si>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</si>
  <si>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</si>
  <si>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</si>
  <si>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</si>
  <si>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</si>
  <si>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</si>
  <si>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</si>
  <si>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</si>
  <si>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</si>
  <si>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</si>
  <si>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</si>
  <si>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</si>
  <si>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</si>
  <si>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</si>
  <si>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</si>
  <si>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</si>
  <si>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</si>
  <si>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</si>
  <si>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</si>
  <si>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</si>
  <si>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</si>
  <si>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</si>
  <si>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</si>
  <si>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</si>
  <si>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</si>
  <si>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</si>
  <si>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</si>
  <si>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</si>
  <si>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</si>
  <si>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</si>
  <si>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</si>
  <si>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</si>
  <si>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</si>
  <si>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</si>
  <si>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</si>
  <si>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</si>
  <si>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</si>
  <si>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</si>
  <si>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</si>
  <si>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</si>
  <si>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</si>
  <si>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</si>
  <si>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</si>
  <si>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</si>
  <si>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</si>
  <si>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</si>
  <si>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</si>
  <si>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</si>
  <si>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</si>
  <si>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</si>
  <si>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</si>
  <si>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</si>
  <si>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</si>
  <si>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</si>
  <si>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</si>
  <si>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</si>
  <si>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</si>
  <si>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</si>
  <si>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</si>
  <si>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</si>
  <si>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</si>
  <si>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</si>
  <si>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</si>
  <si>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</si>
  <si>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</si>
  <si>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</si>
  <si>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</si>
  <si>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</si>
  <si>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</si>
  <si>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</si>
  <si>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</si>
  <si>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</si>
  <si>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</si>
  <si>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</si>
  <si>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</si>
  <si>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</si>
  <si>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</si>
  <si>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</si>
  <si>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</si>
  <si>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</si>
  <si>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</si>
  <si>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</si>
  <si>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</si>
  <si>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</si>
  <si>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</si>
  <si>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</si>
  <si>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</si>
  <si>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</si>
  <si>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</si>
  <si>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</si>
  <si>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</si>
  <si>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</si>
  <si>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</si>
  <si>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</si>
  <si>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</si>
  <si>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</si>
  <si>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</si>
  <si>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</si>
  <si>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</si>
  <si>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</si>
  <si>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</si>
  <si>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</si>
  <si>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</si>
  <si>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</si>
  <si>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</si>
  <si>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</si>
  <si>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</si>
  <si>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</si>
  <si>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</si>
  <si>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</si>
  <si>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</si>
  <si>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</si>
  <si>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</si>
  <si>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</si>
  <si>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</si>
  <si>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</si>
  <si>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</si>
  <si>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</si>
  <si>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</si>
  <si>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</si>
  <si>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</si>
  <si>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</si>
  <si>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</si>
  <si>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</si>
  <si>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</si>
  <si>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</si>
  <si>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</si>
  <si>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</si>
  <si>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</si>
  <si>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</si>
  <si>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</si>
  <si>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</si>
  <si>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</si>
  <si>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</si>
  <si>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</si>
  <si>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</si>
  <si>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</si>
  <si>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</si>
  <si>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</si>
  <si>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</si>
  <si>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</si>
  <si>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</si>
  <si>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</si>
  <si>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</si>
  <si>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</si>
  <si>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</si>
  <si>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</si>
  <si>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</si>
  <si>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</si>
  <si>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</si>
  <si>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</si>
  <si>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</si>
  <si>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</si>
  <si>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</si>
  <si>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</si>
  <si>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</si>
  <si>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</si>
  <si>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</si>
  <si>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</si>
  <si>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</si>
  <si>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</si>
  <si>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</si>
  <si>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</si>
  <si>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</si>
  <si>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</si>
  <si>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</si>
  <si>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</si>
  <si>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</si>
  <si>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</si>
  <si>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</si>
  <si>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</si>
  <si>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</si>
  <si>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</si>
  <si>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</si>
  <si>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</si>
  <si>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</si>
  <si>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</si>
  <si>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</si>
  <si>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</si>
  <si>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</si>
  <si>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</si>
  <si>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</si>
  <si>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</si>
  <si>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</si>
  <si>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</si>
  <si>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</si>
  <si>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</si>
  <si>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</si>
  <si>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</si>
  <si>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</si>
  <si>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</si>
  <si>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</si>
  <si>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</si>
  <si>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</si>
  <si>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</si>
  <si>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</si>
  <si>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</si>
  <si>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</si>
  <si>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</si>
  <si>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</si>
  <si>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</si>
  <si>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</si>
  <si>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</si>
  <si>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</si>
  <si>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</si>
  <si>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</si>
  <si>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</si>
  <si>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</si>
  <si>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</si>
  <si>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</si>
  <si>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</si>
  <si>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</si>
  <si>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</si>
  <si>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</si>
  <si>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</si>
  <si>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</si>
  <si>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</si>
  <si>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</si>
  <si>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</si>
  <si>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</si>
  <si>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</si>
  <si>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</si>
  <si>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</si>
  <si>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</si>
  <si>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</si>
  <si>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</si>
  <si>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</si>
  <si>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</si>
  <si>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</si>
  <si>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</si>
  <si>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</si>
  <si>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</si>
  <si>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</si>
  <si>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</si>
  <si>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</si>
  <si>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</si>
  <si>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</si>
  <si>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</si>
  <si>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</si>
  <si>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</si>
  <si>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</si>
  <si>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</si>
  <si>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</si>
  <si>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</si>
  <si>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</si>
  <si>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</si>
  <si>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</si>
  <si>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</si>
  <si>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</si>
  <si>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</si>
  <si>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</si>
  <si>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</si>
  <si>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</si>
  <si>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</si>
  <si>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</si>
  <si>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</si>
  <si>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</si>
  <si>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</si>
  <si>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</si>
  <si>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</si>
  <si>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</si>
  <si>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</si>
  <si>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</si>
  <si>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</si>
  <si>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</si>
  <si>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</si>
  <si>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</si>
  <si>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</si>
  <si>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</si>
  <si>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</si>
  <si>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</si>
  <si>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</si>
  <si>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</si>
  <si>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</si>
  <si>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</si>
  <si>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</si>
  <si>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</si>
  <si>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</si>
  <si>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</si>
  <si>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</si>
  <si>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</si>
  <si>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</si>
  <si>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</si>
  <si>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</si>
  <si>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</si>
  <si>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</si>
  <si>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</si>
  <si>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</si>
  <si>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</si>
  <si>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</si>
  <si>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</si>
  <si>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</si>
  <si>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</si>
  <si>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</si>
  <si>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</si>
  <si>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</si>
  <si>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</si>
  <si>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</si>
  <si>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</si>
  <si>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</si>
  <si>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</si>
  <si>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</si>
  <si>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</si>
  <si>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</si>
  <si>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</si>
  <si>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</si>
  <si>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</si>
  <si>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</si>
  <si>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</si>
  <si>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</si>
  <si>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</si>
  <si>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</si>
  <si>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</si>
  <si>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</si>
  <si>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</si>
  <si>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</si>
  <si>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</si>
  <si>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</si>
  <si>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</si>
  <si>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</si>
  <si>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</si>
  <si>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</si>
  <si>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</si>
  <si>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</si>
  <si>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</si>
  <si>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</si>
  <si>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</si>
  <si>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</si>
  <si>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</si>
  <si>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</si>
  <si>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</si>
  <si>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</si>
  <si>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</si>
  <si>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</si>
  <si>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</si>
  <si>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</si>
  <si>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</si>
  <si>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</si>
  <si>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</si>
  <si>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</si>
  <si>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</si>
  <si>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</si>
  <si>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</si>
  <si>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</si>
  <si>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</si>
  <si>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</si>
  <si>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</si>
  <si>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</si>
  <si>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</si>
  <si>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</si>
  <si>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</si>
  <si>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</si>
  <si>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</si>
  <si>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</si>
  <si>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</si>
  <si>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</si>
  <si>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</si>
  <si>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</si>
  <si>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</si>
  <si>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</si>
  <si>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</si>
  <si>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</si>
  <si>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</si>
  <si>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</si>
  <si>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</si>
  <si>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</si>
  <si>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</si>
  <si>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</si>
  <si>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</si>
  <si>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</si>
  <si>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</si>
  <si>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</si>
  <si>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</si>
  <si>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</si>
  <si>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</si>
  <si>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</si>
  <si>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</si>
  <si>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</si>
  <si>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</si>
  <si>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</si>
  <si>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</si>
  <si>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</si>
  <si>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</si>
  <si>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</si>
  <si>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</si>
  <si>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</si>
  <si>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</si>
  <si>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</si>
  <si>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</si>
  <si>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</si>
  <si>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</si>
  <si>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</si>
  <si>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</si>
  <si>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</si>
  <si>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</si>
  <si>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</si>
  <si>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</si>
  <si>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</si>
  <si>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</si>
  <si>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</si>
  <si>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</si>
  <si>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</si>
  <si>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</si>
  <si>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</si>
  <si>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</si>
  <si>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</si>
  <si>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</si>
  <si>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</si>
  <si>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</si>
  <si>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</si>
  <si>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</si>
  <si>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</si>
  <si>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</si>
  <si>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</si>
  <si>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</si>
  <si>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</si>
  <si>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</si>
  <si>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</si>
  <si>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</si>
  <si>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</si>
  <si>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</si>
  <si>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</si>
  <si>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</si>
  <si>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</si>
  <si>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</si>
  <si>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</si>
  <si>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</si>
  <si>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</si>
  <si>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</si>
  <si>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</si>
  <si>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</si>
  <si>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</si>
  <si>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</si>
  <si>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</si>
  <si>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</si>
  <si>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</si>
  <si>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</si>
  <si>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</si>
  <si>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</si>
  <si>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</si>
  <si>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</si>
  <si>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</si>
  <si>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</si>
  <si>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</si>
  <si>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</si>
  <si>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</si>
  <si>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</si>
  <si>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</si>
  <si>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</si>
  <si>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</si>
  <si>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</si>
  <si>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</si>
  <si>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</si>
  <si>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</si>
  <si>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</si>
  <si>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</si>
  <si>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</si>
  <si>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</si>
  <si>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</si>
  <si>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</si>
  <si>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</si>
  <si>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</si>
  <si>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</si>
  <si>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</si>
  <si>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</si>
  <si>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</si>
  <si>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</si>
  <si>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</si>
  <si>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</si>
  <si>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</si>
  <si>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</si>
  <si>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</si>
  <si>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</si>
  <si>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</si>
  <si>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</si>
  <si>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</si>
  <si>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</si>
  <si>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</si>
  <si>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</si>
  <si>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</si>
  <si>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</si>
  <si>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</si>
  <si>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</si>
  <si>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</si>
  <si>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</si>
  <si>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</si>
  <si>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</si>
  <si>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</si>
  <si>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</si>
  <si>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</si>
  <si>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</si>
  <si>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</si>
  <si>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</si>
  <si>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</si>
  <si>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</si>
  <si>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</si>
  <si>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</si>
  <si>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</si>
  <si>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</si>
  <si>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</si>
  <si>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</si>
  <si>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</si>
  <si>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</si>
  <si>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</si>
  <si>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</si>
  <si>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</si>
  <si>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</si>
  <si>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</si>
  <si>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</si>
  <si>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</si>
  <si>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</si>
  <si>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</si>
  <si>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</si>
  <si>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</si>
  <si>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</si>
  <si>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</si>
  <si>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</si>
  <si>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</si>
  <si>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</si>
  <si>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</si>
  <si>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</si>
  <si>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</si>
  <si>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</si>
  <si>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</si>
  <si>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</si>
  <si>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</si>
  <si>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</si>
  <si>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</si>
  <si>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</si>
  <si>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</si>
  <si>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</si>
  <si>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</si>
  <si>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</si>
  <si>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</si>
  <si>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</si>
  <si>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</si>
  <si>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</si>
  <si>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</si>
  <si>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</si>
  <si>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</si>
  <si>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</si>
  <si>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</si>
  <si>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</si>
  <si>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</si>
  <si>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</si>
  <si>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</si>
  <si>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</si>
  <si>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</si>
  <si>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</si>
  <si>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</si>
  <si>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</si>
  <si>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</si>
  <si>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</si>
  <si>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</si>
  <si>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</si>
  <si>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</si>
  <si>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</si>
  <si>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</si>
  <si>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</si>
  <si>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</si>
  <si>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</si>
  <si>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</si>
  <si>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</si>
  <si>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</si>
  <si>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</si>
  <si>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</si>
  <si>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</si>
  <si>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</si>
  <si>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</si>
  <si>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</si>
  <si>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</si>
  <si>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</si>
  <si>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</si>
  <si>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</si>
  <si>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</si>
  <si>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</si>
  <si>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</si>
  <si>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</si>
  <si>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</si>
  <si>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</si>
  <si>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</si>
  <si>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</si>
  <si>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</si>
  <si>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</si>
  <si>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</si>
  <si>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</si>
  <si>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</si>
  <si>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</si>
  <si>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</si>
  <si>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</si>
  <si>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</si>
  <si>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</si>
  <si>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</si>
  <si>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</si>
  <si>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</si>
  <si>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</si>
  <si>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</si>
  <si>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</si>
  <si>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</si>
  <si>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</si>
  <si>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</si>
  <si>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</si>
  <si>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</si>
  <si>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</si>
  <si>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</si>
  <si>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</si>
  <si>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</si>
  <si>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</si>
  <si>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</si>
  <si>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</si>
  <si>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</si>
  <si>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</si>
  <si>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</si>
  <si>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</si>
  <si>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</si>
  <si>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</si>
  <si>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</si>
  <si>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</si>
  <si>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</si>
  <si>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</si>
  <si>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</si>
  <si>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</si>
  <si>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</si>
  <si>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</si>
  <si>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</si>
  <si>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</si>
  <si>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</si>
  <si>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</si>
  <si>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</si>
  <si>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</si>
  <si>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</si>
  <si>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</si>
  <si>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</si>
  <si>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</si>
  <si>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</si>
  <si>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</si>
  <si>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</si>
  <si>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</si>
  <si>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</si>
  <si>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</si>
  <si>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</si>
  <si>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</si>
  <si>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</si>
  <si>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</si>
  <si>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</si>
  <si>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</si>
  <si>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</si>
  <si>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</si>
  <si>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</si>
  <si>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</si>
  <si>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</si>
  <si>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</si>
  <si>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</si>
  <si>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</si>
  <si>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</si>
  <si>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</si>
  <si>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</si>
  <si>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</si>
  <si>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</si>
  <si>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</si>
  <si>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</si>
  <si>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</si>
  <si>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</si>
  <si>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</si>
  <si>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</si>
  <si>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</si>
  <si>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</si>
  <si>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</si>
  <si>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</si>
  <si>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</si>
  <si>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</si>
  <si>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</si>
  <si>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</si>
  <si>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</si>
  <si>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</si>
  <si>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</si>
  <si>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</si>
  <si>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</si>
  <si>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</si>
  <si>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</si>
  <si>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</si>
  <si>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</si>
  <si>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</si>
  <si>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</si>
  <si>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</si>
  <si>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</si>
  <si>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</si>
  <si>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</si>
  <si>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</si>
  <si>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</si>
  <si>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</si>
  <si>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</si>
  <si>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</si>
  <si>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</si>
  <si>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</si>
  <si>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</si>
  <si>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</si>
  <si>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</si>
  <si>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</si>
  <si>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</si>
  <si>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</si>
  <si>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</si>
  <si>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</si>
  <si>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</si>
  <si>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</si>
  <si>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</si>
  <si>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</si>
  <si>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</si>
  <si>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</si>
  <si>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</si>
  <si>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</si>
  <si>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</si>
  <si>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</si>
  <si>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</si>
  <si>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</si>
  <si>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</si>
  <si>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</si>
  <si>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</si>
  <si>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</si>
  <si>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</si>
  <si>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</si>
  <si>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</si>
  <si>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</si>
  <si>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</si>
  <si>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</si>
  <si>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</si>
  <si>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</si>
  <si>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</si>
  <si>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</si>
  <si>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</si>
  <si>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</si>
  <si>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</si>
  <si>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</si>
  <si>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</si>
  <si>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</si>
  <si>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</si>
  <si>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</si>
  <si>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</si>
  <si>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</si>
  <si>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</si>
  <si>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</si>
  <si>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</si>
  <si>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</si>
  <si>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</si>
  <si>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</si>
  <si>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</si>
  <si>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</si>
  <si>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</si>
  <si>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</si>
  <si>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</si>
  <si>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</si>
  <si>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</si>
  <si>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</si>
  <si>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</si>
  <si>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</si>
  <si>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</si>
  <si>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</si>
  <si>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</si>
  <si>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</si>
  <si>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</si>
  <si>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</si>
  <si>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</si>
  <si>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</si>
  <si>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</si>
  <si>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</si>
  <si>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</si>
  <si>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</si>
  <si>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</si>
  <si>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</si>
  <si>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</si>
  <si>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</si>
  <si>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</si>
  <si>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</si>
  <si>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</si>
  <si>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</si>
  <si>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</si>
  <si>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</si>
  <si>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</si>
  <si>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</si>
  <si>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</si>
  <si>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</si>
  <si>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</si>
  <si>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</si>
  <si>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</si>
  <si>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</si>
  <si>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</si>
  <si>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</si>
  <si>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</si>
  <si>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</si>
  <si>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</si>
  <si>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</si>
  <si>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</si>
  <si>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</si>
  <si>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</si>
  <si>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</si>
  <si>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</si>
  <si>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</si>
  <si>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</si>
  <si>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</si>
  <si>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</si>
  <si>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</si>
  <si>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</si>
  <si>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</si>
  <si>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</si>
  <si>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</si>
  <si>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</si>
  <si>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</si>
  <si>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</si>
  <si>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</si>
  <si>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</si>
  <si>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</si>
  <si>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</si>
  <si>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</si>
  <si>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</si>
  <si>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</si>
  <si>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</si>
  <si>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</si>
  <si>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</si>
  <si>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</si>
  <si>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</si>
  <si>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</si>
  <si>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</si>
  <si>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</si>
  <si>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</si>
  <si>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</si>
  <si>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</si>
  <si>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</si>
  <si>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</si>
  <si>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</si>
  <si>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</si>
  <si>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</si>
  <si>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</si>
  <si>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</si>
  <si>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</si>
  <si>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</si>
  <si>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</si>
  <si>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</si>
  <si>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</si>
  <si>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</si>
  <si>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</si>
  <si>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</si>
  <si>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</si>
  <si>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</si>
  <si>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</si>
  <si>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</si>
  <si>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</si>
  <si>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</si>
  <si>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</si>
  <si>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</si>
  <si>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</si>
  <si>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</si>
  <si>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</si>
  <si>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</si>
  <si>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</si>
  <si>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</si>
  <si>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</si>
  <si>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</si>
  <si>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</si>
  <si>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</si>
  <si>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</si>
  <si>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</si>
  <si>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</si>
  <si>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</si>
  <si>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</si>
  <si>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</si>
  <si>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</si>
  <si>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</si>
  <si>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</si>
  <si>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</si>
  <si>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</si>
  <si>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</si>
  <si>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</si>
  <si>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</si>
  <si>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</si>
  <si>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</si>
  <si>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</si>
  <si>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</si>
  <si>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</si>
  <si>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</si>
  <si>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</si>
  <si>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</si>
  <si>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</si>
  <si>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</si>
  <si>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</si>
  <si>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</si>
  <si>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</si>
  <si>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</si>
  <si>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</si>
  <si>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</si>
  <si>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</si>
  <si>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</si>
  <si>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</si>
  <si>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</si>
  <si>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</si>
  <si>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</si>
  <si>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</si>
  <si>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</si>
  <si>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</si>
  <si>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</si>
  <si>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</si>
  <si>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</si>
  <si>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</si>
  <si>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</si>
  <si>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</si>
  <si>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</si>
  <si>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</si>
  <si>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</si>
  <si>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</si>
  <si>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</si>
  <si>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</si>
  <si>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</si>
  <si>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</si>
  <si>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</si>
  <si>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</si>
  <si>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</si>
  <si>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</si>
  <si>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</si>
  <si>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</si>
  <si>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</si>
  <si>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</si>
  <si>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</si>
  <si>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</si>
  <si>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</si>
  <si>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</si>
  <si>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</si>
  <si>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</si>
  <si>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</si>
  <si>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</si>
  <si>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</si>
  <si>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</si>
  <si>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</si>
  <si>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</si>
  <si>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</si>
  <si>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</si>
  <si>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</si>
  <si>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</si>
  <si>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</si>
  <si>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</si>
  <si>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</si>
  <si>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</si>
  <si>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</si>
  <si>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</si>
  <si>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</si>
  <si>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</si>
  <si>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</si>
  <si>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</si>
  <si>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</si>
  <si>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</si>
  <si>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</si>
  <si>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</si>
  <si>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</si>
  <si>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</si>
  <si>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</si>
  <si>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</si>
  <si>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</si>
  <si>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</si>
  <si>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</si>
  <si>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</si>
  <si>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</si>
  <si>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</si>
  <si>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</si>
  <si>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</si>
  <si>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</si>
  <si>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</si>
  <si>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</si>
  <si>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</si>
  <si>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</si>
  <si>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</si>
  <si>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</si>
  <si>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</si>
  <si>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</si>
  <si>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</si>
  <si>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</si>
  <si>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</si>
  <si>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</si>
  <si>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</si>
  <si>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</si>
  <si>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</si>
  <si>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</si>
  <si>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</si>
  <si>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</si>
  <si>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</si>
  <si>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</si>
  <si>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</si>
  <si>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</si>
  <si>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</si>
  <si>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</si>
  <si>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</si>
  <si>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</si>
  <si>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</si>
  <si>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</si>
  <si>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</si>
  <si>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</si>
  <si>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</si>
  <si>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</si>
  <si>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</si>
  <si>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</si>
  <si>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</si>
  <si>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</si>
  <si>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</si>
  <si>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</si>
  <si>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</si>
  <si>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</si>
  <si>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</si>
  <si>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</si>
  <si>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</si>
  <si>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</si>
  <si>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</si>
  <si>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</si>
  <si>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</si>
  <si>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</si>
  <si>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</si>
  <si>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</si>
  <si>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</si>
  <si>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</si>
  <si>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</si>
  <si>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</si>
  <si>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</si>
  <si>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</si>
  <si>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</si>
  <si>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</si>
  <si>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</si>
  <si>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</si>
  <si>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</si>
  <si>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</si>
  <si>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</si>
  <si>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</si>
  <si>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</si>
  <si>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</si>
  <si>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</si>
  <si>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</si>
  <si>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</si>
  <si>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</si>
  <si>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</si>
  <si>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</si>
  <si>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</si>
  <si>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</si>
  <si>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</si>
  <si>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</si>
  <si>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</si>
  <si>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</si>
  <si>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</si>
  <si>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</si>
  <si>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</si>
  <si>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</si>
  <si>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</si>
  <si>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</si>
  <si>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</si>
  <si>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</si>
  <si>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</si>
  <si>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</si>
  <si>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</si>
  <si>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</si>
  <si>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</si>
  <si>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</si>
  <si>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</si>
  <si>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</si>
  <si>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</si>
  <si>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</si>
  <si>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</si>
  <si>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</si>
  <si>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</si>
  <si>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</si>
  <si>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</si>
  <si>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</si>
  <si>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</si>
  <si>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</si>
  <si>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</si>
  <si>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</si>
  <si>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</si>
  <si>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</si>
  <si>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</si>
  <si>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</si>
  <si>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</si>
  <si>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</si>
  <si>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</si>
  <si>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</si>
  <si>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</si>
  <si>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</si>
  <si>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</si>
  <si>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</si>
  <si>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</si>
  <si>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</si>
  <si>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</si>
  <si>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</si>
  <si>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</si>
  <si>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</si>
  <si>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</si>
  <si>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</si>
  <si>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</si>
  <si>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</si>
  <si>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</si>
  <si>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</si>
  <si>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</si>
  <si>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</si>
  <si>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</si>
  <si>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</si>
  <si>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</si>
  <si>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</si>
  <si>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</si>
  <si>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</si>
  <si>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</si>
  <si>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</si>
  <si>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</si>
  <si>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</si>
  <si>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</si>
  <si>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</si>
  <si>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</si>
  <si>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</si>
  <si>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</si>
  <si>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</si>
  <si>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</si>
  <si>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</si>
  <si>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</si>
  <si>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</si>
  <si>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</si>
  <si>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</si>
  <si>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</si>
  <si>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</si>
  <si>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</si>
  <si>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</si>
  <si>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</si>
  <si>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</si>
  <si>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</si>
  <si>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</si>
  <si>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</si>
  <si>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</si>
  <si>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</si>
  <si>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</si>
  <si>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</si>
  <si>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</si>
  <si>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</si>
  <si>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</si>
  <si>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</si>
  <si>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</si>
  <si>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</si>
  <si>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</si>
  <si>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</si>
  <si>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</si>
  <si>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</si>
  <si>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</si>
  <si>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</si>
  <si>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</si>
  <si>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</si>
  <si>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</si>
  <si>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</si>
  <si>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</si>
  <si>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</si>
  <si>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</si>
  <si>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</si>
  <si>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</si>
  <si>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</si>
  <si>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</si>
  <si>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</si>
  <si>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</si>
  <si>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</si>
  <si>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</si>
  <si>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</si>
  <si>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</si>
  <si>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</si>
  <si>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</si>
  <si>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</si>
  <si>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</si>
  <si>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</si>
  <si>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</si>
  <si>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</si>
  <si>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</si>
  <si>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</si>
  <si>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</si>
  <si>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</si>
  <si>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</si>
  <si>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</si>
  <si>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</si>
  <si>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</si>
  <si>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</si>
  <si>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</si>
  <si>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</si>
  <si>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</si>
  <si>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</si>
  <si>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</si>
  <si>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</si>
  <si>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</si>
  <si>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</si>
  <si>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</si>
  <si>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</si>
  <si>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</si>
  <si>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</si>
  <si>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</si>
  <si>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</si>
  <si>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</si>
  <si>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</si>
  <si>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</si>
  <si>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</si>
  <si>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</si>
  <si>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</si>
  <si>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</si>
  <si>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</si>
  <si>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</si>
  <si>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</si>
  <si>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</si>
  <si>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</si>
  <si>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</si>
  <si>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</si>
  <si>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</si>
  <si>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</si>
  <si>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</si>
  <si>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</si>
  <si>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</si>
  <si>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</si>
  <si>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</si>
  <si>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</si>
  <si>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</si>
  <si>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</si>
  <si>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</si>
  <si>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</si>
  <si>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</si>
  <si>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</si>
  <si>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</si>
  <si>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</si>
  <si>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</si>
  <si>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</si>
  <si>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</si>
  <si>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</si>
  <si>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</si>
  <si>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</si>
  <si>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</si>
  <si>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</si>
  <si>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</si>
  <si>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</si>
  <si>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</si>
  <si>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</si>
  <si>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</si>
  <si>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</si>
  <si>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</si>
  <si>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</si>
  <si>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</si>
  <si>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</si>
  <si>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</si>
  <si>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</si>
  <si>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</si>
  <si>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</si>
  <si>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</si>
  <si>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</si>
  <si>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</si>
  <si>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</si>
  <si>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</si>
  <si>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</si>
  <si>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</si>
  <si>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</si>
  <si>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</si>
  <si>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</si>
  <si>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</si>
  <si>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</si>
  <si>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</si>
  <si>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</si>
  <si>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</si>
  <si>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</si>
  <si>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</si>
  <si>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</si>
  <si>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</si>
  <si>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</si>
  <si>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</si>
  <si>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</si>
  <si>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</si>
  <si>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</si>
  <si>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</si>
  <si>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</si>
  <si>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</si>
  <si>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</si>
  <si>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</si>
  <si>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</si>
  <si>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</si>
  <si>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</si>
  <si>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</si>
  <si>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</si>
  <si>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</si>
  <si>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</si>
  <si>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</si>
  <si>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</si>
  <si>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</si>
  <si>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</si>
  <si>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</si>
  <si>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</si>
  <si>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</si>
  <si>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</si>
  <si>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</si>
  <si>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</si>
  <si>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</si>
  <si>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</si>
  <si>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</si>
  <si>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</si>
  <si>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</si>
  <si>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</si>
  <si>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</si>
  <si>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</si>
  <si>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</si>
  <si>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</si>
  <si>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</si>
  <si>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</si>
  <si>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</si>
  <si>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</si>
  <si>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</si>
  <si>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</si>
  <si>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</si>
  <si>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</si>
  <si>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</si>
  <si>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</si>
  <si>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</si>
  <si>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</si>
  <si>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</si>
  <si>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</si>
  <si>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</si>
  <si>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</si>
  <si>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</si>
  <si>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</si>
  <si>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</si>
  <si>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</si>
  <si>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</si>
  <si>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</si>
  <si>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</si>
  <si>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</si>
  <si>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</si>
  <si>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</si>
  <si>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</si>
  <si>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</si>
  <si>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</si>
  <si>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</si>
  <si>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</si>
  <si>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</si>
  <si>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</si>
  <si>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</si>
  <si>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</si>
  <si>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</si>
  <si>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</si>
  <si>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</si>
  <si>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</si>
  <si>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</si>
  <si>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</si>
  <si>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</si>
  <si>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</si>
  <si>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</si>
  <si>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</si>
  <si>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</si>
  <si>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</si>
  <si>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</si>
  <si>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</si>
  <si>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</si>
  <si>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</si>
  <si>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</si>
  <si>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</si>
  <si>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</si>
  <si>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</si>
  <si>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</si>
  <si>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</si>
  <si>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</si>
  <si>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</si>
  <si>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</si>
  <si>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</si>
  <si>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</si>
  <si>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</si>
  <si>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</si>
  <si>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</si>
  <si>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</si>
  <si>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</si>
  <si>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</si>
  <si>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</si>
  <si>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</si>
  <si>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</si>
  <si>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</si>
  <si>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</si>
  <si>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</si>
  <si>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</si>
  <si>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</si>
  <si>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</si>
  <si>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</si>
  <si>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</si>
  <si>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</si>
  <si>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</si>
  <si>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</si>
  <si>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</si>
  <si>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</si>
  <si>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</si>
  <si>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</si>
  <si>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</si>
  <si>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</si>
  <si>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</si>
  <si>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</si>
  <si>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</si>
  <si>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</si>
  <si>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</si>
  <si>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</si>
  <si>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</si>
  <si>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</si>
  <si>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</si>
  <si>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</si>
  <si>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</si>
  <si>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</si>
  <si>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</si>
  <si>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</si>
  <si>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</si>
  <si>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</si>
  <si>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</si>
  <si>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</si>
  <si>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</si>
  <si>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</si>
  <si>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</si>
  <si>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</si>
  <si>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</si>
  <si>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</si>
  <si>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</si>
  <si>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</si>
  <si>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</si>
  <si>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</si>
  <si>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</si>
  <si>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</si>
  <si>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</si>
  <si>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</si>
  <si>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</si>
  <si>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</si>
  <si>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</si>
  <si>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</si>
  <si>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</si>
  <si>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</si>
  <si>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</si>
  <si>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</si>
  <si>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</si>
  <si>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</si>
  <si>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</si>
  <si>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</si>
  <si>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</si>
  <si>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</si>
  <si>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</si>
  <si>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</si>
  <si>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</si>
  <si>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</si>
  <si>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</si>
  <si>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</si>
  <si>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</si>
  <si>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</si>
  <si>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</si>
  <si>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</si>
  <si>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</si>
  <si>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</si>
  <si>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</si>
  <si>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</si>
  <si>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</si>
  <si>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</si>
  <si>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</si>
  <si>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</si>
  <si>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</si>
  <si>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</si>
  <si>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</si>
  <si>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</si>
  <si>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</si>
  <si>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</si>
  <si>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</si>
  <si>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</si>
  <si>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</si>
  <si>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</si>
  <si>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</si>
  <si>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</si>
  <si>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</si>
  <si>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</si>
  <si>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</si>
  <si>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</si>
  <si>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</si>
  <si>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</si>
  <si>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</si>
  <si>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</si>
  <si>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</si>
  <si>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</si>
  <si>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</si>
  <si>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</si>
  <si>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</si>
  <si>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</si>
  <si>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</si>
  <si>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</si>
  <si>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</si>
  <si>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</si>
  <si>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</si>
  <si>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</si>
  <si>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</si>
  <si>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</si>
  <si>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</si>
  <si>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</si>
  <si>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</si>
  <si>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</si>
  <si>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</si>
  <si>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</si>
  <si>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</si>
  <si>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</si>
  <si>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</si>
  <si>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</si>
  <si>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</si>
  <si>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</si>
  <si>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</si>
  <si>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</si>
  <si>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</si>
  <si>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</si>
  <si>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</si>
  <si>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</si>
  <si>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</si>
  <si>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</si>
  <si>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</si>
  <si>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</si>
  <si>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</si>
  <si>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</si>
  <si>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</si>
  <si>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</si>
  <si>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</si>
  <si>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</si>
  <si>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</si>
  <si>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</si>
  <si>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</si>
  <si>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</si>
  <si>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</si>
  <si>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</si>
  <si>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</si>
  <si>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</si>
  <si>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</si>
  <si>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</si>
  <si>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</si>
  <si>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</si>
  <si>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</si>
  <si>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</si>
  <si>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</si>
  <si>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</si>
  <si>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</si>
  <si>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</si>
  <si>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</si>
  <si>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</si>
  <si>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</si>
  <si>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</si>
  <si>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</si>
  <si>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</si>
  <si>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</si>
  <si>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</si>
  <si>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</si>
  <si>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</si>
  <si>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</si>
  <si>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</si>
  <si>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</si>
  <si>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</si>
  <si>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</si>
  <si>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</si>
  <si>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</si>
  <si>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</si>
  <si>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</si>
  <si>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</si>
  <si>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</si>
  <si>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</si>
  <si>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</si>
  <si>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</si>
  <si>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</si>
  <si>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</si>
  <si>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</si>
  <si>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</si>
  <si>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</si>
  <si>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</si>
  <si>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</si>
  <si>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</si>
  <si>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</si>
  <si>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</si>
  <si>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</si>
  <si>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</si>
  <si>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</si>
  <si>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</si>
  <si>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</si>
  <si>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</si>
  <si>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</si>
  <si>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</si>
  <si>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</si>
  <si>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</si>
  <si>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</si>
  <si>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</si>
  <si>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</si>
  <si>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</si>
  <si>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</si>
  <si>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</si>
  <si>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</si>
  <si>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</si>
  <si>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</si>
  <si>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</si>
  <si>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</si>
  <si>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</si>
  <si>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</si>
  <si>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</si>
  <si>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</si>
  <si>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</si>
  <si>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</si>
  <si>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</si>
  <si>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</si>
  <si>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</si>
  <si>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</si>
  <si>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</si>
  <si>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</si>
  <si>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</si>
  <si>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</si>
  <si>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</si>
  <si>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</si>
  <si>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</si>
  <si>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</si>
  <si>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</si>
  <si>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</si>
  <si>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</si>
  <si>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</si>
  <si>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</si>
  <si>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</si>
  <si>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</si>
  <si>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</si>
  <si>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</si>
  <si>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</si>
  <si>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</si>
  <si>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</si>
  <si>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</si>
  <si>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</si>
  <si>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</si>
  <si>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</si>
  <si>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</si>
  <si>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</si>
  <si>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</si>
  <si>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</si>
  <si>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</si>
  <si>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</si>
  <si>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</si>
  <si>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</si>
  <si>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</si>
  <si>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</si>
  <si>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</si>
  <si>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</si>
  <si>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</si>
  <si>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</si>
  <si>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</si>
  <si>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</si>
  <si>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</si>
  <si>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</si>
  <si>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</si>
  <si>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</si>
  <si>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</si>
  <si>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</si>
  <si>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</si>
  <si>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</si>
  <si>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</si>
  <si>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</si>
  <si>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</si>
  <si>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</si>
  <si>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</si>
  <si>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</si>
  <si>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</si>
  <si>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</si>
  <si>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</si>
  <si>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</si>
  <si>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</si>
  <si>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</si>
  <si>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</si>
  <si>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</si>
  <si>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</si>
  <si>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</si>
  <si>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</si>
  <si>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</si>
  <si>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</si>
  <si>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</si>
  <si>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</si>
  <si>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</si>
  <si>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</si>
  <si>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</si>
  <si>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</si>
  <si>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</si>
  <si>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</si>
  <si>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</si>
  <si>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</si>
  <si>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</si>
  <si>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</si>
  <si>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</si>
  <si>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</si>
  <si>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</si>
  <si>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</si>
  <si>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</si>
  <si>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</si>
  <si>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</si>
  <si>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</si>
  <si>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</si>
  <si>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</si>
  <si>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</si>
  <si>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</si>
  <si>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</si>
  <si>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</si>
  <si>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</si>
  <si>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</si>
  <si>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</si>
  <si>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</si>
  <si>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</si>
  <si>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</si>
  <si>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</si>
  <si>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</si>
  <si>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</si>
  <si>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</si>
  <si>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</si>
  <si>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</si>
  <si>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</si>
  <si>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</si>
  <si>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</si>
  <si>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</si>
  <si>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</si>
  <si>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</si>
  <si>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</si>
  <si>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</si>
  <si>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</si>
  <si>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</si>
  <si>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</si>
  <si>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</si>
  <si>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</si>
  <si>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</si>
  <si>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</si>
  <si>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</si>
  <si>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</si>
  <si>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</si>
  <si>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</si>
  <si>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</si>
  <si>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</si>
  <si>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</si>
  <si>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</si>
  <si>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</si>
  <si>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</si>
  <si>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</si>
  <si>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</si>
  <si>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</si>
  <si>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</si>
  <si>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</si>
  <si>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</si>
  <si>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</si>
  <si>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</si>
  <si>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</si>
  <si>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</si>
  <si>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</si>
  <si>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</si>
  <si>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</si>
  <si>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</si>
  <si>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</si>
  <si>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</si>
  <si>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</si>
  <si>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</si>
  <si>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</si>
  <si>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</si>
  <si>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</si>
  <si>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</si>
  <si>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</si>
  <si>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</si>
  <si>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</si>
  <si>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</si>
  <si>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</si>
  <si>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</si>
  <si>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</si>
  <si>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</si>
  <si>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</si>
  <si>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</si>
  <si>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</si>
  <si>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</si>
  <si>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</si>
  <si>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</si>
  <si>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</si>
  <si>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</si>
  <si>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</si>
  <si>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</si>
  <si>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</si>
  <si>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</si>
  <si>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</si>
  <si>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</si>
  <si>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</si>
  <si>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</si>
  <si>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</si>
  <si>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</si>
  <si>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</si>
  <si>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</si>
  <si>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</si>
  <si>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</si>
  <si>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</si>
  <si>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</si>
  <si>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</si>
  <si>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</si>
  <si>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</si>
  <si>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</si>
  <si>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</si>
  <si>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</si>
  <si>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</si>
  <si>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</si>
  <si>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</si>
  <si>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</si>
  <si>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</si>
  <si>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</si>
  <si>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</si>
  <si>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</si>
  <si>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</si>
  <si>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</si>
  <si>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</si>
  <si>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</si>
  <si>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</si>
  <si>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</si>
  <si>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</si>
  <si>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</si>
  <si>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</si>
  <si>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</si>
  <si>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</si>
  <si>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</si>
  <si>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</si>
  <si>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</si>
  <si>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</si>
  <si>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</si>
  <si>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</si>
  <si>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</si>
  <si>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</si>
  <si>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</si>
  <si>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</si>
  <si>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</si>
  <si>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</si>
  <si>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</si>
  <si>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</si>
  <si>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</si>
  <si>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</si>
  <si>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</si>
  <si>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</si>
  <si>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</si>
  <si>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</si>
  <si>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</si>
  <si>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</si>
  <si>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</si>
  <si>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</si>
  <si>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</si>
  <si>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</si>
  <si>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</si>
  <si>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</si>
  <si>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</si>
  <si>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</si>
  <si>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</si>
  <si>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</si>
  <si>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</si>
  <si>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</si>
  <si>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</si>
  <si>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</si>
  <si>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</si>
  <si>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</si>
  <si>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</si>
  <si>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</si>
  <si>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</si>
  <si>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</si>
  <si>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</si>
  <si>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</si>
  <si>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</si>
  <si>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</si>
  <si>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</si>
  <si>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</si>
  <si>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</si>
  <si>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</si>
  <si>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</si>
  <si>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</si>
  <si>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</si>
  <si>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</si>
  <si>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</si>
  <si>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</si>
  <si>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</si>
  <si>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</si>
  <si>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</si>
  <si>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</si>
  <si>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</si>
  <si>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</si>
  <si>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</si>
  <si>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</si>
  <si>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</si>
  <si>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</si>
  <si>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</si>
  <si>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</si>
  <si>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</si>
  <si>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</si>
  <si>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</si>
  <si>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</si>
  <si>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</si>
  <si>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</si>
  <si>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</si>
  <si>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</si>
  <si>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</si>
  <si>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</si>
  <si>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</si>
  <si>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</si>
  <si>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</si>
  <si>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</si>
  <si>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</si>
  <si>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</si>
  <si>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</si>
  <si>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</si>
  <si>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</si>
  <si>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</si>
  <si>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</si>
  <si>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</si>
  <si>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</si>
  <si>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</si>
  <si>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</si>
  <si>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</si>
  <si>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</si>
  <si>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</si>
  <si>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</si>
  <si>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</si>
  <si>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</si>
  <si>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</si>
  <si>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</si>
  <si>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</si>
  <si>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</si>
  <si>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</si>
  <si>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</si>
  <si>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</si>
  <si>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</si>
  <si>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</si>
  <si>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</si>
  <si>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</si>
  <si>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</si>
  <si>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</si>
  <si>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</si>
  <si>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</si>
  <si>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</si>
  <si>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</si>
  <si>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</si>
  <si>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</si>
  <si>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</si>
  <si>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</si>
  <si>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</si>
  <si>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</si>
  <si>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</si>
  <si>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</si>
  <si>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</si>
  <si>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</si>
  <si>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</si>
  <si>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</si>
  <si>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</si>
  <si>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</si>
  <si>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</si>
  <si>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</si>
  <si>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</si>
  <si>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</si>
  <si>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</si>
  <si>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</si>
  <si>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</si>
  <si>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</si>
  <si>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</si>
  <si>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</si>
  <si>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</si>
  <si>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</si>
  <si>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</si>
  <si>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</si>
  <si>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</si>
  <si>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</si>
  <si>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</si>
  <si>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</si>
  <si>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</si>
  <si>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</si>
  <si>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</si>
  <si>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</si>
  <si>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</si>
  <si>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</si>
  <si>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</si>
  <si>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</si>
  <si>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</si>
  <si>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</si>
  <si>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</si>
  <si>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</si>
  <si>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</si>
  <si>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</si>
  <si>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</si>
  <si>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</si>
  <si>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</si>
  <si>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</si>
  <si>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</si>
  <si>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</si>
  <si>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</si>
  <si>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</si>
  <si>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</si>
  <si>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</si>
  <si>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</si>
  <si>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</si>
  <si>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</si>
  <si>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</si>
  <si>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</si>
  <si>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</si>
  <si>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</si>
  <si>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</si>
  <si>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</si>
  <si>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</si>
  <si>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</si>
  <si>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</si>
  <si>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</si>
  <si>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</si>
  <si>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</si>
  <si>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</si>
  <si>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</si>
  <si>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</si>
  <si>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</si>
  <si>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</si>
  <si>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</si>
  <si>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</si>
  <si>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</si>
  <si>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</si>
  <si>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</si>
  <si>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</si>
  <si>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</si>
  <si>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</si>
  <si>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</si>
  <si>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</si>
  <si>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</si>
  <si>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</si>
  <si>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</si>
  <si>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</si>
  <si>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</si>
  <si>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</si>
  <si>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</si>
  <si>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</si>
  <si>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</si>
  <si>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</si>
  <si>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</si>
  <si>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</si>
  <si>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</si>
  <si>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</si>
  <si>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</si>
  <si>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</si>
  <si>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</si>
  <si>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</si>
  <si>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</si>
  <si>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</si>
  <si>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</si>
  <si>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</si>
  <si>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</si>
  <si>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</si>
  <si>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</si>
  <si>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</si>
  <si>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</si>
  <si>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</si>
  <si>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</si>
  <si>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</si>
  <si>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</si>
  <si>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</si>
  <si>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</si>
  <si>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</si>
  <si>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</si>
  <si>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</si>
  <si>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</si>
  <si>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</si>
  <si>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</si>
  <si>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</si>
  <si>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</si>
  <si>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</si>
  <si>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</si>
  <si>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</si>
  <si>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</si>
  <si>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</si>
  <si>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</si>
  <si>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</si>
  <si>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</si>
  <si>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</si>
  <si>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</si>
  <si>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</si>
  <si>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</si>
  <si>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</si>
  <si>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</si>
  <si>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</si>
  <si>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</si>
  <si>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</si>
  <si>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</si>
  <si>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</si>
  <si>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</si>
  <si>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</si>
  <si>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</si>
  <si>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</si>
  <si>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</si>
  <si>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</si>
  <si>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</si>
  <si>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</si>
  <si>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</si>
  <si>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</si>
  <si>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</si>
  <si>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</si>
  <si>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</si>
  <si>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</si>
  <si>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</si>
  <si>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</si>
  <si>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</si>
  <si>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</si>
  <si>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</si>
  <si>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</si>
  <si>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</si>
  <si>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</si>
  <si>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</si>
  <si>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</si>
  <si>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</si>
  <si>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</si>
  <si>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</si>
  <si>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</si>
  <si>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</si>
  <si>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</si>
  <si>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</si>
  <si>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</si>
  <si>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</si>
  <si>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</si>
  <si>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</si>
  <si>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</si>
  <si>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</si>
  <si>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</si>
  <si>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</si>
  <si>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</si>
  <si>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</si>
  <si>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</si>
  <si>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</si>
  <si>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</si>
  <si>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</si>
  <si>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</si>
  <si>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</si>
  <si>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</si>
  <si>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</si>
  <si>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</si>
  <si>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</si>
  <si>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</si>
  <si>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</si>
  <si>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</si>
  <si>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</si>
  <si>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</si>
  <si>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</si>
  <si>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</si>
  <si>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</si>
  <si>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</si>
  <si>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</si>
  <si>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</si>
  <si>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</si>
  <si>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</si>
  <si>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</si>
  <si>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</si>
  <si>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</si>
  <si>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</si>
  <si>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</si>
  <si>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</si>
  <si>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</si>
  <si>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</si>
  <si>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</si>
  <si>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</si>
  <si>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</si>
  <si>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</si>
  <si>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</si>
  <si>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</si>
  <si>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</si>
  <si>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</si>
  <si>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</si>
  <si>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</si>
  <si>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</si>
  <si>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</si>
  <si>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</si>
  <si>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</si>
  <si>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</si>
  <si>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</si>
  <si>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</si>
  <si>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</si>
  <si>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</si>
  <si>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</si>
  <si>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</si>
  <si>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</si>
  <si>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</si>
  <si>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</si>
  <si>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</si>
  <si>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</si>
  <si>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</si>
  <si>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</si>
  <si>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</si>
  <si>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</si>
  <si>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</si>
  <si>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</si>
  <si>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</si>
  <si>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</si>
  <si>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</si>
  <si>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</si>
  <si>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</si>
  <si>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</si>
  <si>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</si>
  <si>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</si>
  <si>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</si>
  <si>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</si>
  <si>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</si>
  <si>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</si>
  <si>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</si>
  <si>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</si>
  <si>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</si>
  <si>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</si>
  <si>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</si>
  <si>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</si>
  <si>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</si>
  <si>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</si>
  <si>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</si>
  <si>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</si>
  <si>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</si>
  <si>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</si>
  <si>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</si>
  <si>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</si>
  <si>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</si>
  <si>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</si>
  <si>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</si>
  <si>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</si>
  <si>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</si>
  <si>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</si>
  <si>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</si>
  <si>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</si>
  <si>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</si>
  <si>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</si>
  <si>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</si>
  <si>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</si>
  <si>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</si>
  <si>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</si>
  <si>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</si>
  <si>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</si>
  <si>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</si>
  <si>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</si>
  <si>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</si>
  <si>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</si>
  <si>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</si>
  <si>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</si>
  <si>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</si>
  <si>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</si>
  <si>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</si>
  <si>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</si>
  <si>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</si>
  <si>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</si>
  <si>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</si>
  <si>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</si>
  <si>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</si>
  <si>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</si>
  <si>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</si>
  <si>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</si>
  <si>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</si>
  <si>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</si>
  <si>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</si>
  <si>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</si>
  <si>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</si>
  <si>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</si>
  <si>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</si>
  <si>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</si>
  <si>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</si>
  <si>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</si>
  <si>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</si>
  <si>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</si>
  <si>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</si>
  <si>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</si>
  <si>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</si>
  <si>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</si>
  <si>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</si>
  <si>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</si>
  <si>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</si>
  <si>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</si>
  <si>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</si>
  <si>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</si>
  <si>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</si>
  <si>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</si>
  <si>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</si>
  <si>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</si>
  <si>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</si>
  <si>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</si>
  <si>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</si>
  <si>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</si>
  <si>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</si>
  <si>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</si>
  <si>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</si>
  <si>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</si>
  <si>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</si>
  <si>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</si>
  <si>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</si>
  <si>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</si>
  <si>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</si>
  <si>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</si>
  <si>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</si>
  <si>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</si>
  <si>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</si>
  <si>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</si>
  <si>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</si>
  <si>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</si>
  <si>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</si>
  <si>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</si>
  <si>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</si>
  <si>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</si>
  <si>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</si>
  <si>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</si>
  <si>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</si>
  <si>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</si>
  <si>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</si>
  <si>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</si>
  <si>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</si>
  <si>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</si>
  <si>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</si>
  <si>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</si>
  <si>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</si>
  <si>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</si>
  <si>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</si>
  <si>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</si>
  <si>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</si>
  <si>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</si>
  <si>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</si>
  <si>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</si>
  <si>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</si>
  <si>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</si>
  <si>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</si>
  <si>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</si>
  <si>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</si>
  <si>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</si>
  <si>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</si>
  <si>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</si>
  <si>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</si>
  <si>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</si>
  <si>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</si>
  <si>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</si>
  <si>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</si>
  <si>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</si>
  <si>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</si>
  <si>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</si>
  <si>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</si>
  <si>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</si>
  <si>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</si>
  <si>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</si>
  <si>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</si>
  <si>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</si>
  <si>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</si>
  <si>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</si>
  <si>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</si>
  <si>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</si>
  <si>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</si>
  <si>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</si>
  <si>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</si>
  <si>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</si>
  <si>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</si>
  <si>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</si>
  <si>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</si>
  <si>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</si>
  <si>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</si>
  <si>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</si>
  <si>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</si>
  <si>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</si>
  <si>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</si>
  <si>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</si>
  <si>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</si>
  <si>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</si>
  <si>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</si>
  <si>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</si>
  <si>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</si>
  <si>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</si>
  <si>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</si>
  <si>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</si>
  <si>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</si>
  <si>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</si>
  <si>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</si>
  <si>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</si>
  <si>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</si>
  <si>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</si>
  <si>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</si>
  <si>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</si>
  <si>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</si>
  <si>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</si>
  <si>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</si>
  <si>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</si>
  <si>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</si>
  <si>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</si>
  <si>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</si>
  <si>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</si>
  <si>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</si>
  <si>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</si>
  <si>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</si>
  <si>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</si>
  <si>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</si>
  <si>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</si>
  <si>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</si>
  <si>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</si>
  <si>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</si>
  <si>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</si>
  <si>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</si>
  <si>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</si>
  <si>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</si>
  <si>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</si>
  <si>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</si>
  <si>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</si>
  <si>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</si>
  <si>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</si>
  <si>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</si>
  <si>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</si>
  <si>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</si>
  <si>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</si>
  <si>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</si>
  <si>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</si>
  <si>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</si>
  <si>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</si>
  <si>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</si>
  <si>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</si>
  <si>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</si>
  <si>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</si>
  <si>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</si>
  <si>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</si>
  <si>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</si>
  <si>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</si>
  <si>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</si>
  <si>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</si>
  <si>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</si>
  <si>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</si>
  <si>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</si>
  <si>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</si>
  <si>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</si>
  <si>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</si>
  <si>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</si>
  <si>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</si>
  <si>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</si>
  <si>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</si>
  <si>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</si>
  <si>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</si>
  <si>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</si>
  <si>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</si>
  <si>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</si>
  <si>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</si>
  <si>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</si>
  <si>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</si>
  <si>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</si>
  <si>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</si>
  <si>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</si>
  <si>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</si>
  <si>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</si>
  <si>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</si>
  <si>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</si>
  <si>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</si>
  <si>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</si>
  <si>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</si>
  <si>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</si>
  <si>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</si>
  <si>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</si>
  <si>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</si>
  <si>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</si>
  <si>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</si>
  <si>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</si>
  <si>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</si>
  <si>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</si>
  <si>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</si>
  <si>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</si>
  <si>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</si>
  <si>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</si>
  <si>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</si>
  <si>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</si>
  <si>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</si>
  <si>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</si>
  <si>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</si>
  <si>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</si>
  <si>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</si>
  <si>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</si>
  <si>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</si>
  <si>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</si>
  <si>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</si>
  <si>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</si>
  <si>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</si>
  <si>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</si>
  <si>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</si>
  <si>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</si>
  <si>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</si>
  <si>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</si>
  <si>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</si>
  <si>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</si>
  <si>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</si>
  <si>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</si>
  <si>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</si>
  <si>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</si>
  <si>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</si>
  <si>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</si>
  <si>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</si>
  <si>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</si>
  <si>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</si>
  <si>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</si>
  <si>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</si>
  <si>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</si>
  <si>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</si>
  <si>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</si>
  <si>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</si>
  <si>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</si>
  <si>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</si>
  <si>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</si>
  <si>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</si>
  <si>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</si>
  <si>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</si>
  <si>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</si>
  <si>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</si>
  <si>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</si>
  <si>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</si>
  <si>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</si>
  <si>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</si>
  <si>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</si>
  <si>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</si>
  <si>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</si>
  <si>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</si>
  <si>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</si>
  <si>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</si>
  <si>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</si>
  <si>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</si>
  <si>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</si>
  <si>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</si>
  <si>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</si>
  <si>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</si>
  <si>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</si>
  <si>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</si>
  <si>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</si>
  <si>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</si>
  <si>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</si>
  <si>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</si>
  <si>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</si>
  <si>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</si>
  <si>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</si>
  <si>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</si>
  <si>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</si>
  <si>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</si>
  <si>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</si>
  <si>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</si>
  <si>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</si>
  <si>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</si>
  <si>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</si>
  <si>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</si>
  <si>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</si>
  <si>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</si>
  <si>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</si>
  <si>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</si>
  <si>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</si>
  <si>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</si>
  <si>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</si>
  <si>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</si>
  <si>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</si>
  <si>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</si>
  <si>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</si>
  <si>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</si>
  <si>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</si>
  <si>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</si>
  <si>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</si>
  <si>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</si>
  <si>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</si>
  <si>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</si>
  <si>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</si>
  <si>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</si>
  <si>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</si>
  <si>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</si>
  <si>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</si>
  <si>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</si>
  <si>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</si>
  <si>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</si>
  <si>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</si>
  <si>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</si>
  <si>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</si>
  <si>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</si>
  <si>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</si>
  <si>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</si>
  <si>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</si>
  <si>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</si>
  <si>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</si>
  <si>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</si>
  <si>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</si>
  <si>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</si>
  <si>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</si>
  <si>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</si>
  <si>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</si>
  <si>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</si>
  <si>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</si>
  <si>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</si>
  <si>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</si>
  <si>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</si>
  <si>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</si>
  <si>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</si>
  <si>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</si>
  <si>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</si>
  <si>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</si>
  <si>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</si>
  <si>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</si>
  <si>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</si>
  <si>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</si>
  <si>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</si>
  <si>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</si>
  <si>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</si>
  <si>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</si>
  <si>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</si>
  <si>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</si>
  <si>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</si>
  <si>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</si>
  <si>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</si>
  <si>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</si>
  <si>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</si>
  <si>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</si>
  <si>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</si>
  <si>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</si>
  <si>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</si>
  <si>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</si>
  <si>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</si>
  <si>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</si>
  <si>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</si>
  <si>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</si>
  <si>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</si>
  <si>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</si>
  <si>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</si>
  <si>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</si>
  <si>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</si>
  <si>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</si>
  <si>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</si>
  <si>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</si>
  <si>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</si>
  <si>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</si>
  <si>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</si>
  <si>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</si>
  <si>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</si>
  <si>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</si>
  <si>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</si>
  <si>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</si>
  <si>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</si>
  <si>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</si>
  <si>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</si>
  <si>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</si>
  <si>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</si>
  <si>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</si>
  <si>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</si>
  <si>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</si>
  <si>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</si>
  <si>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</si>
  <si>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</si>
  <si>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</si>
  <si>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</si>
  <si>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</si>
  <si>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</si>
  <si>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</si>
  <si>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</si>
  <si>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</si>
  <si>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</si>
  <si>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</si>
  <si>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</si>
  <si>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</si>
  <si>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</si>
  <si>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</si>
  <si>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</si>
  <si>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</si>
  <si>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</si>
  <si>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</si>
  <si>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</si>
  <si>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</si>
  <si>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</si>
  <si>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</si>
  <si>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</si>
  <si>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</si>
  <si>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</si>
  <si>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</si>
  <si>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</si>
  <si>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</si>
  <si>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</si>
  <si>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</si>
  <si>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</si>
  <si>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</si>
  <si>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</si>
  <si>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</si>
  <si>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</si>
  <si>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</si>
  <si>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</si>
  <si>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</si>
  <si>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</si>
  <si>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</si>
  <si>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</si>
  <si>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</si>
  <si>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</si>
  <si>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</si>
  <si>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</si>
  <si>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</si>
  <si>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</si>
  <si>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</si>
  <si>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</si>
  <si>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</si>
  <si>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</si>
  <si>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</si>
  <si>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</si>
  <si>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</si>
  <si>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</si>
  <si>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</si>
  <si>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</si>
  <si>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</si>
  <si>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</si>
  <si>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</si>
  <si>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</si>
  <si>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</si>
  <si>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</si>
  <si>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</si>
  <si>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</si>
  <si>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</si>
  <si>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</si>
  <si>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</si>
  <si>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</si>
  <si>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</si>
  <si>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</si>
  <si>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</si>
  <si>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</si>
  <si>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</si>
  <si>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</si>
  <si>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</si>
  <si>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</si>
  <si>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</si>
  <si>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</si>
  <si>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</si>
  <si>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</si>
  <si>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</si>
  <si>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</si>
  <si>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</si>
  <si>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</si>
  <si>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</si>
  <si>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</si>
  <si>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</si>
  <si>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</si>
  <si>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</si>
  <si>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</si>
  <si>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</si>
  <si>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</si>
  <si>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</si>
  <si>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</si>
  <si>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</si>
  <si>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</si>
  <si>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</si>
  <si>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</si>
  <si>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</si>
  <si>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</si>
  <si>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</si>
  <si>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</si>
  <si>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</si>
  <si>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</si>
  <si>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</si>
  <si>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</si>
  <si>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</si>
  <si>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</si>
  <si>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</si>
  <si>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</si>
  <si>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</si>
  <si>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</si>
  <si>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</si>
  <si>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</si>
  <si>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</si>
  <si>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</si>
  <si>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</si>
  <si>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</si>
  <si>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</si>
  <si>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</si>
  <si>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</si>
  <si>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</si>
  <si>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</si>
  <si>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</si>
  <si>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</si>
  <si>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</si>
  <si>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</si>
  <si>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</si>
  <si>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</si>
  <si>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</si>
  <si>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</si>
  <si>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</si>
  <si>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</si>
  <si>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</si>
  <si>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</si>
  <si>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</si>
  <si>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</si>
  <si>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</si>
  <si>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</si>
  <si>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</si>
  <si>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</si>
  <si>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</si>
  <si>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</si>
  <si>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</si>
  <si>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</si>
  <si>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</si>
  <si>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</si>
  <si>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</si>
  <si>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</si>
  <si>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</si>
  <si>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</si>
  <si>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</si>
  <si>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</si>
  <si>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</si>
  <si>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</si>
  <si>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</si>
  <si>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</si>
  <si>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</si>
  <si>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</si>
  <si>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</si>
  <si>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</si>
  <si>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</si>
  <si>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</si>
  <si>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</si>
  <si>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</si>
  <si>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</si>
  <si>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</si>
  <si>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</si>
  <si>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</si>
  <si>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</si>
  <si>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</si>
  <si>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</si>
  <si>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</si>
  <si>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</si>
  <si>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</si>
  <si>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</si>
  <si>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</si>
  <si>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</si>
  <si>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</si>
  <si>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</si>
  <si>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</si>
  <si>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</si>
  <si>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</si>
  <si>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</si>
  <si>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</si>
  <si>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</si>
  <si>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</si>
  <si>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</si>
  <si>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</si>
  <si>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</si>
  <si>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</si>
  <si>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</si>
  <si>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</si>
  <si>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</si>
  <si>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</si>
  <si>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</si>
  <si>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</si>
  <si>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</si>
  <si>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</si>
  <si>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</si>
  <si>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</si>
  <si>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</si>
  <si>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</si>
  <si>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</si>
  <si>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</si>
  <si>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</si>
  <si>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</si>
  <si>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</si>
  <si>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</si>
  <si>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</si>
  <si>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</si>
  <si>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</si>
  <si>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</si>
  <si>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</si>
  <si>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</si>
  <si>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</si>
  <si>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</si>
  <si>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</si>
  <si>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</si>
  <si>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</si>
  <si>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</si>
  <si>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</si>
  <si>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</si>
  <si>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</si>
  <si>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</si>
  <si>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</si>
  <si>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</si>
  <si>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</si>
  <si>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</si>
  <si>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</si>
  <si>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</si>
  <si>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</si>
  <si>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</si>
  <si>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</si>
  <si>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</si>
  <si>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</si>
  <si>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</si>
  <si>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</si>
  <si>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</si>
  <si>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</si>
  <si>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</si>
  <si>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</si>
  <si>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</si>
  <si>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</si>
  <si>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</si>
  <si>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</si>
  <si>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</si>
  <si>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</si>
  <si>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</si>
  <si>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</si>
  <si>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</si>
  <si>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</si>
  <si>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</si>
  <si>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</si>
  <si>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</si>
  <si>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</si>
  <si>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</si>
  <si>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</si>
  <si>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</si>
  <si>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</si>
  <si>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</si>
  <si>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</si>
  <si>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</si>
  <si>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</si>
  <si>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</si>
  <si>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</si>
  <si>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</si>
  <si>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</si>
  <si>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</si>
  <si>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</si>
  <si>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</si>
  <si>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</si>
  <si>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</si>
  <si>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</si>
  <si>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</si>
  <si>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</si>
  <si>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</si>
  <si>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</si>
  <si>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</si>
  <si>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</si>
  <si>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</si>
  <si>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</si>
  <si>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</si>
  <si>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</si>
  <si>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</si>
  <si>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</si>
  <si>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</si>
  <si>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</si>
  <si>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</si>
  <si>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</si>
  <si>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</si>
  <si>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</si>
  <si>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</si>
  <si>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</si>
  <si>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</si>
  <si>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</si>
  <si>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</si>
  <si>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</si>
  <si>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</si>
  <si>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</si>
  <si>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</si>
  <si>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</si>
  <si>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</si>
  <si>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</si>
  <si>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</si>
  <si>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</si>
  <si>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</si>
  <si>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</si>
  <si>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</si>
  <si>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</si>
  <si>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</si>
  <si>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</si>
  <si>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</si>
  <si>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</si>
  <si>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</si>
  <si>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</si>
  <si>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</si>
  <si>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</si>
  <si>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</si>
  <si>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</si>
  <si>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</si>
  <si>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</si>
  <si>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</si>
  <si>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</si>
  <si>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</si>
  <si>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</si>
  <si>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</si>
  <si>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</si>
  <si>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</si>
  <si>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</si>
  <si>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</si>
  <si>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</si>
  <si>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</si>
  <si>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</si>
  <si>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</si>
  <si>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</si>
  <si>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</si>
  <si>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</si>
  <si>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</si>
  <si>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</si>
  <si>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</si>
  <si>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</si>
  <si>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</si>
  <si>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</si>
  <si>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</si>
  <si>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</si>
  <si>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</si>
  <si>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</si>
  <si>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</si>
  <si>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</si>
  <si>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</si>
  <si>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</si>
  <si>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</si>
  <si>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</si>
  <si>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</si>
  <si>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</si>
  <si>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</si>
  <si>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</si>
  <si>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</si>
  <si>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</si>
  <si>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</si>
  <si>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</si>
  <si>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</si>
  <si>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</si>
  <si>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</si>
  <si>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</si>
  <si>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</si>
  <si>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</si>
  <si>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</si>
  <si>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</si>
  <si>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</si>
  <si>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</si>
  <si>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</si>
  <si>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</si>
  <si>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</si>
  <si>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</si>
  <si>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</si>
  <si>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</si>
  <si>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</si>
  <si>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</si>
  <si>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</si>
  <si>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</si>
  <si>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</si>
  <si>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</si>
  <si>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</si>
  <si>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</si>
  <si>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</si>
  <si>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</si>
  <si>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</si>
  <si>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</si>
  <si>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</si>
  <si>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</si>
  <si>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</si>
  <si>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</si>
  <si>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</si>
  <si>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</si>
  <si>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</si>
  <si>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</si>
  <si>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</si>
  <si>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</si>
  <si>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</si>
  <si>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</si>
  <si>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</si>
  <si>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</si>
  <si>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</si>
  <si>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</si>
  <si>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</si>
  <si>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</si>
  <si>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</si>
  <si>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</si>
  <si>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</si>
  <si>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</si>
  <si>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</si>
  <si>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</si>
  <si>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</si>
  <si>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</si>
  <si>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</si>
  <si>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</si>
  <si>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</si>
  <si>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</si>
  <si>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</si>
  <si>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</si>
  <si>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</si>
  <si>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</si>
  <si>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</si>
  <si>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</si>
  <si>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</si>
  <si>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</si>
  <si>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</si>
  <si>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</si>
  <si>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</si>
  <si>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</si>
  <si>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</si>
  <si>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</si>
  <si>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</si>
  <si>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</si>
  <si>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</si>
  <si>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</si>
  <si>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</si>
  <si>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</si>
  <si>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</si>
  <si>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</si>
  <si>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</si>
  <si>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</si>
  <si>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</si>
  <si>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</si>
  <si>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</si>
  <si>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</si>
  <si>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</si>
  <si>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</si>
  <si>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</si>
  <si>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</si>
  <si>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</si>
  <si>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</si>
  <si>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</si>
  <si>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</si>
  <si>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</si>
  <si>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</si>
  <si>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</si>
  <si>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</si>
  <si>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</si>
  <si>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</si>
  <si>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</si>
  <si>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</si>
  <si>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</si>
  <si>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</si>
  <si>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</si>
  <si>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</si>
  <si>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</si>
  <si>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</si>
  <si>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</si>
  <si>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</si>
  <si>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</si>
  <si>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</si>
  <si>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</si>
  <si>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</si>
  <si>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</si>
  <si>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</si>
  <si>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</si>
  <si>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</si>
  <si>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</si>
  <si>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</si>
  <si>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</si>
  <si>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</si>
  <si>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</si>
  <si>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</si>
  <si>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</si>
  <si>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</si>
  <si>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</si>
  <si>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</si>
  <si>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</si>
  <si>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</si>
  <si>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</si>
  <si>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</si>
  <si>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</si>
  <si>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</si>
  <si>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</si>
  <si>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</si>
  <si>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</si>
  <si>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</si>
  <si>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</si>
  <si>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</si>
  <si>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</si>
  <si>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</si>
  <si>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</si>
  <si>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</si>
  <si>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</si>
  <si>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</si>
  <si>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</si>
  <si>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</si>
  <si>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</si>
  <si>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</si>
  <si>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</si>
  <si>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</si>
  <si>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</si>
  <si>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</si>
  <si>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</si>
  <si>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</si>
  <si>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</si>
  <si>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</si>
  <si>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</si>
  <si>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</si>
  <si>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</si>
  <si>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</si>
  <si>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</si>
  <si>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</si>
  <si>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</si>
  <si>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</si>
  <si>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</si>
  <si>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</si>
  <si>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</si>
  <si>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</si>
  <si>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</si>
  <si>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</si>
  <si>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</si>
  <si>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</si>
  <si>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</si>
  <si>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</si>
  <si>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</si>
  <si>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</si>
  <si>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</si>
  <si>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</si>
  <si>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</si>
  <si>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</si>
  <si>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</si>
  <si>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</si>
  <si>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</si>
  <si>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</si>
  <si>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</si>
  <si>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</si>
  <si>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</si>
  <si>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</si>
  <si>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</si>
  <si>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</si>
  <si>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</si>
  <si>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</si>
  <si>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</si>
  <si>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</si>
  <si>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</si>
  <si>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</si>
  <si>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</si>
  <si>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</si>
  <si>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</si>
  <si>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</si>
  <si>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</si>
  <si>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</si>
  <si>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</si>
  <si>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</si>
  <si>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</si>
  <si>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</si>
  <si>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</si>
  <si>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</si>
  <si>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</si>
  <si>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</si>
  <si>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</si>
  <si>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</si>
  <si>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</si>
  <si>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</si>
  <si>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</si>
  <si>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</si>
  <si>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</si>
  <si>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</si>
  <si>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</si>
  <si>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</si>
  <si>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</si>
  <si>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</si>
  <si>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</si>
  <si>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</si>
  <si>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</si>
  <si>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</si>
  <si>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</si>
  <si>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</si>
  <si>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</si>
  <si>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</si>
  <si>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</si>
  <si>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</si>
  <si>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</si>
  <si>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</si>
  <si>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</si>
  <si>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</si>
  <si>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</si>
  <si>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</si>
  <si>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</si>
  <si>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</si>
  <si>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</si>
  <si>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</si>
  <si>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</si>
  <si>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</si>
  <si>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</si>
  <si>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</si>
  <si>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</si>
  <si>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</si>
  <si>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</si>
  <si>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</si>
  <si>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</si>
  <si>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</si>
  <si>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</si>
  <si>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</si>
  <si>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</si>
  <si>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</si>
  <si>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</si>
  <si>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</si>
  <si>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</si>
  <si>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</si>
  <si>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</si>
  <si>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</si>
  <si>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</si>
  <si>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</si>
  <si>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</si>
  <si>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</si>
  <si>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</si>
  <si>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</si>
  <si>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</si>
  <si>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</si>
  <si>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</si>
  <si>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</si>
  <si>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</si>
  <si>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</si>
  <si>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</si>
  <si>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</si>
  <si>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</si>
  <si>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</si>
  <si>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</si>
  <si>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</si>
  <si>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</si>
  <si>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</si>
  <si>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</si>
  <si>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</si>
  <si>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</si>
  <si>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</si>
  <si>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</si>
  <si>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</si>
  <si>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</si>
  <si>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</si>
  <si>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</si>
  <si>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</si>
  <si>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</si>
  <si>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</si>
  <si>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</si>
  <si>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</si>
  <si>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</si>
  <si>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</si>
  <si>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</si>
  <si>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</si>
  <si>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</si>
  <si>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</si>
  <si>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</si>
  <si>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</si>
  <si>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</si>
  <si>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</si>
  <si>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</si>
  <si>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</si>
  <si>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</si>
  <si>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</si>
  <si>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</si>
  <si>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</si>
  <si>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</si>
  <si>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</si>
  <si>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</si>
  <si>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</si>
  <si>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</si>
  <si>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</si>
  <si>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</si>
  <si>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</si>
  <si>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</si>
  <si>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</si>
  <si>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</si>
  <si>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</si>
  <si>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</si>
  <si>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</si>
  <si>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</si>
  <si>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</si>
  <si>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</si>
  <si>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</si>
  <si>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</si>
  <si>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</si>
  <si>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</si>
  <si>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</si>
  <si>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</si>
  <si>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</si>
  <si>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</si>
  <si>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</si>
  <si>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</si>
  <si>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</si>
  <si>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</si>
  <si>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</si>
  <si>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</si>
  <si>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</si>
  <si>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</si>
  <si>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</si>
  <si>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</si>
  <si>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</si>
  <si>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</si>
  <si>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</si>
  <si>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</si>
  <si>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</si>
  <si>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</si>
  <si>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</si>
  <si>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</si>
  <si>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</si>
  <si>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</si>
  <si>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</si>
  <si>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</si>
  <si>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</si>
  <si>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</si>
  <si>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</si>
  <si>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</si>
  <si>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</si>
  <si>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</si>
  <si>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</si>
  <si>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</si>
  <si>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</si>
  <si>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</si>
  <si>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</si>
  <si>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</si>
  <si>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</si>
  <si>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</si>
  <si>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</si>
  <si>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</si>
  <si>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</si>
  <si>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</si>
  <si>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</si>
  <si>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</si>
  <si>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</si>
  <si>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</si>
  <si>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</si>
  <si>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</si>
  <si>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</si>
  <si>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</si>
  <si>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</si>
  <si>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</si>
  <si>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</si>
  <si>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</si>
  <si>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</si>
  <si>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</si>
  <si>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</si>
  <si>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</si>
  <si>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</si>
  <si>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</si>
  <si>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</si>
  <si>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</si>
  <si>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</si>
  <si>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</si>
  <si>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</si>
  <si>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</si>
  <si>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</si>
  <si>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</si>
  <si>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</si>
  <si>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</si>
  <si>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</si>
  <si>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</si>
  <si>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</si>
  <si>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</si>
  <si>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</si>
  <si>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</si>
  <si>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</si>
  <si>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</si>
  <si>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</si>
  <si>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</si>
  <si>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</si>
  <si>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</si>
  <si>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</si>
  <si>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</si>
  <si>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</si>
  <si>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</si>
  <si>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</si>
  <si>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</si>
  <si>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</si>
  <si>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</si>
  <si>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</si>
  <si>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</si>
  <si>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</si>
  <si>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</si>
  <si>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</si>
  <si>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</si>
  <si>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</si>
  <si>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</si>
  <si>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</si>
  <si>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</si>
  <si>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</si>
  <si>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</si>
  <si>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</si>
  <si>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</si>
  <si>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</si>
  <si>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</si>
  <si>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</si>
  <si>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</si>
  <si>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</si>
  <si>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</si>
  <si>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</si>
  <si>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</si>
  <si>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</si>
  <si>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</si>
  <si>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</si>
  <si>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</si>
  <si>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</si>
  <si>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</si>
  <si>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</si>
  <si>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</si>
  <si>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</si>
  <si>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</si>
  <si>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</si>
  <si>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</si>
  <si>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</si>
  <si>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</si>
  <si>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</si>
  <si>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</si>
  <si>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</si>
  <si>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</si>
  <si>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</si>
  <si>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</si>
  <si>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</si>
  <si>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</si>
  <si>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</si>
  <si>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</si>
  <si>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</si>
  <si>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</si>
  <si>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</si>
  <si>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</si>
  <si>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</si>
  <si>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</si>
  <si>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</si>
  <si>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</si>
  <si>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</si>
  <si>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</si>
  <si>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</si>
  <si>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</si>
  <si>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</si>
  <si>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</si>
  <si>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</si>
  <si>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</si>
  <si>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</si>
  <si>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</si>
  <si>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</si>
  <si>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</si>
  <si>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</si>
  <si>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</si>
  <si>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</si>
  <si>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</si>
  <si>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</si>
  <si>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</si>
  <si>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</si>
  <si>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</si>
  <si>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</si>
  <si>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</si>
  <si>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</si>
  <si>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</si>
  <si>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</si>
  <si>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</si>
  <si>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</si>
  <si>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</si>
  <si>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</si>
  <si>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</si>
  <si>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</si>
  <si>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</si>
  <si>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</si>
  <si>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</si>
  <si>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</si>
  <si>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</si>
  <si>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</si>
  <si>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</si>
  <si>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</si>
  <si>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</si>
  <si>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</si>
  <si>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</si>
  <si>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</si>
  <si>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</si>
  <si>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</si>
  <si>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</si>
  <si>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</si>
  <si>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</si>
  <si>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</si>
  <si>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</si>
  <si>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</si>
  <si>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</si>
  <si>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</si>
  <si>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</si>
  <si>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</si>
  <si>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</si>
  <si>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</si>
  <si>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</si>
  <si>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</si>
  <si>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</si>
  <si>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</si>
  <si>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</si>
  <si>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</si>
  <si>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</si>
  <si>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</si>
  <si>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</si>
  <si>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</si>
  <si>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</si>
  <si>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</si>
  <si>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</si>
  <si>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</si>
  <si>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</si>
  <si>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</si>
  <si>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</si>
  <si>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</si>
  <si>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</si>
  <si>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</si>
  <si>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</si>
  <si>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</si>
  <si>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</si>
  <si>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</si>
  <si>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</si>
  <si>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</si>
  <si>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</si>
  <si>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</si>
  <si>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</si>
  <si>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</si>
  <si>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</si>
  <si>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</si>
  <si>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</si>
  <si>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</si>
  <si>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</si>
  <si>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</si>
  <si>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</si>
  <si>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</si>
  <si>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</si>
  <si>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</si>
  <si>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</si>
  <si>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</si>
  <si>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</si>
  <si>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</si>
  <si>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</si>
  <si>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</si>
  <si>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</si>
  <si>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</si>
  <si>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</si>
  <si>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</si>
  <si>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</si>
  <si>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</si>
  <si>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</si>
  <si>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</si>
  <si>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</si>
  <si>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</si>
  <si>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</si>
  <si>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</si>
  <si>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</si>
  <si>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</si>
  <si>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</si>
  <si>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</si>
  <si>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</si>
  <si>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</si>
  <si>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</si>
  <si>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</si>
  <si>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</si>
  <si>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</si>
  <si>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</si>
  <si>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</si>
  <si>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</si>
  <si>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</si>
  <si>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</si>
  <si>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</si>
  <si>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</si>
  <si>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</si>
  <si>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</si>
  <si>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</si>
  <si>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</si>
  <si>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</si>
  <si>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</si>
  <si>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</si>
  <si>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</si>
  <si>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</si>
  <si>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</si>
  <si>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</si>
  <si>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</si>
  <si>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</si>
  <si>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</si>
  <si>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</si>
  <si>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</si>
  <si>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</si>
  <si>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</si>
  <si>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</si>
  <si>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</si>
  <si>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</si>
  <si>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</si>
  <si>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</si>
  <si>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</si>
  <si>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</si>
  <si>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</si>
  <si>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</si>
  <si>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</si>
  <si>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</si>
  <si>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</si>
  <si>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</si>
  <si>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</si>
  <si>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</si>
  <si>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</si>
  <si>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</si>
  <si>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</si>
  <si>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</si>
  <si>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</si>
  <si>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</si>
  <si>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</si>
  <si>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</si>
  <si>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</si>
  <si>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</si>
  <si>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</si>
  <si>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</si>
  <si>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</si>
  <si>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</si>
  <si>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</si>
  <si>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</si>
  <si>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</si>
  <si>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</si>
  <si>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</si>
  <si>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</si>
  <si>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</si>
  <si>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</si>
  <si>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</si>
  <si>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</si>
  <si>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</si>
  <si>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</si>
  <si>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</si>
  <si>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</si>
  <si>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</si>
  <si>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</si>
  <si>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</si>
  <si>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</si>
  <si>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</si>
  <si>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</si>
  <si>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</si>
  <si>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</si>
  <si>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</si>
  <si>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</si>
  <si>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</si>
  <si>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</si>
  <si>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</si>
  <si>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</si>
  <si>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</si>
  <si>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</si>
  <si>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</si>
  <si>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</si>
  <si>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</si>
  <si>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</si>
  <si>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</si>
  <si>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</si>
  <si>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</si>
  <si>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</si>
  <si>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</si>
  <si>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</si>
  <si>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</si>
  <si>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</si>
  <si>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</si>
  <si>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</si>
  <si>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</si>
  <si>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</si>
  <si>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</si>
  <si>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</si>
  <si>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</si>
  <si>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</si>
  <si>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</si>
  <si>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</si>
  <si>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</si>
  <si>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</si>
  <si>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</si>
  <si>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</si>
  <si>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</si>
  <si>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</si>
  <si>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</si>
  <si>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</si>
  <si>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</si>
  <si>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</si>
  <si>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</si>
  <si>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</si>
  <si>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</si>
  <si>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</si>
  <si>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</si>
  <si>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</si>
  <si>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</si>
  <si>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</si>
  <si>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</si>
  <si>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</si>
  <si>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</si>
  <si>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</si>
  <si>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</si>
  <si>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</si>
  <si>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</si>
  <si>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</si>
  <si>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</si>
  <si>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</si>
  <si>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</si>
  <si>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</si>
  <si>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</si>
  <si>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</si>
  <si>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</si>
  <si>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</si>
  <si>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</si>
  <si>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</si>
  <si>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</si>
  <si>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</si>
  <si>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</si>
  <si>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</si>
  <si>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</si>
  <si>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</si>
  <si>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</si>
  <si>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</si>
  <si>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</si>
  <si>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</si>
  <si>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</si>
  <si>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</si>
  <si>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</si>
  <si>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</si>
  <si>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</si>
  <si>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</si>
  <si>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</si>
  <si>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</si>
  <si>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</si>
  <si>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</si>
  <si>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</si>
  <si>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</si>
  <si>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</si>
  <si>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</si>
  <si>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</si>
  <si>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</si>
  <si>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</si>
  <si>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</si>
  <si>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</si>
  <si>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</si>
  <si>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</si>
  <si>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</si>
  <si>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</si>
  <si>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</si>
  <si>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</si>
  <si>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</si>
  <si>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</si>
  <si>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</si>
  <si>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</si>
  <si>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</si>
  <si>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</si>
  <si>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</si>
  <si>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</si>
  <si>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</si>
  <si>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</si>
  <si>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</si>
  <si>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</si>
  <si>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</si>
  <si>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</si>
  <si>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</si>
  <si>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</si>
  <si>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</si>
  <si>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</si>
  <si>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</si>
  <si>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</si>
  <si>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</si>
  <si>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</si>
  <si>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</si>
  <si>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</si>
  <si>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</si>
  <si>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</si>
  <si>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</si>
  <si>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</si>
  <si>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</si>
  <si>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</si>
  <si>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</si>
  <si>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</si>
  <si>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</si>
  <si>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</si>
  <si>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</si>
  <si>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</si>
  <si>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</si>
  <si>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</si>
  <si>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</si>
  <si>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</si>
  <si>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</si>
  <si>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</si>
  <si>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</si>
  <si>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</si>
  <si>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</si>
  <si>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</si>
  <si>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</si>
  <si>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</si>
  <si>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</si>
  <si>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</si>
  <si>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</si>
  <si>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</si>
  <si>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</si>
  <si>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</si>
  <si>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</si>
  <si>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</si>
  <si>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</si>
  <si>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</si>
  <si>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</si>
  <si>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</si>
  <si>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</si>
  <si>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</si>
  <si>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</si>
  <si>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</si>
  <si>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</si>
  <si>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</si>
  <si>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</si>
  <si>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</si>
  <si>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</si>
  <si>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</si>
  <si>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</si>
  <si>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</si>
  <si>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</si>
  <si>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</si>
  <si>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</si>
  <si>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</si>
  <si>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</si>
  <si>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</si>
  <si>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</si>
  <si>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</si>
  <si>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</si>
  <si>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</si>
  <si>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</si>
  <si>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</si>
  <si>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</si>
  <si>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</si>
  <si>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</si>
  <si>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</si>
  <si>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</si>
  <si>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</si>
  <si>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</si>
  <si>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</si>
  <si>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</si>
  <si>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</si>
  <si>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</si>
  <si>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</si>
  <si>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</si>
  <si>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</si>
  <si>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</si>
  <si>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</si>
  <si>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</si>
  <si>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</si>
  <si>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</si>
  <si>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</si>
  <si>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</si>
  <si>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</si>
  <si>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</si>
  <si>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</si>
  <si>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</si>
  <si>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</si>
  <si>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</si>
  <si>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</si>
  <si>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</si>
  <si>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</si>
  <si>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</si>
  <si>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</si>
  <si>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</si>
  <si>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</si>
  <si>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</si>
  <si>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</si>
  <si>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</si>
  <si>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</si>
  <si>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</si>
  <si>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</si>
  <si>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</si>
  <si>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</si>
  <si>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</si>
  <si>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</si>
  <si>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</si>
  <si>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</si>
  <si>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</si>
  <si>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</si>
  <si>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</si>
  <si>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</si>
  <si>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</si>
  <si>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</si>
  <si>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</si>
  <si>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</si>
  <si>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</si>
  <si>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</si>
  <si>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</si>
  <si>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</si>
  <si>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</si>
  <si>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</si>
  <si>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</si>
  <si>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</si>
  <si>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</si>
  <si>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</si>
  <si>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</si>
  <si>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</si>
  <si>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</si>
  <si>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</si>
  <si>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</si>
  <si>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</si>
  <si>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</si>
  <si>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</si>
  <si>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</si>
  <si>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</si>
  <si>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</si>
  <si>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</si>
  <si>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</si>
  <si>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</si>
  <si>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</si>
  <si>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</si>
  <si>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</si>
  <si>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</si>
  <si>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</si>
  <si>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</si>
  <si>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</si>
  <si>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</si>
  <si>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</si>
  <si>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</si>
  <si>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</si>
  <si>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</si>
  <si>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</si>
  <si>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</si>
  <si>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</si>
  <si>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</si>
  <si>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</si>
  <si>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</si>
  <si>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</si>
  <si>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</si>
  <si>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</si>
  <si>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</si>
  <si>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</si>
  <si>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</si>
  <si>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</si>
  <si>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</si>
  <si>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</si>
  <si>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</si>
  <si>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</si>
  <si>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</si>
  <si>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</si>
  <si>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</si>
  <si>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</si>
  <si>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</si>
  <si>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</si>
  <si>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</si>
  <si>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</si>
  <si>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</si>
  <si>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</si>
  <si>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</si>
  <si>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</si>
  <si>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</si>
  <si>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</si>
  <si>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</si>
  <si>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</si>
  <si>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</si>
  <si>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</si>
  <si>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</si>
  <si>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</si>
  <si>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</si>
  <si>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</si>
  <si>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</si>
  <si>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</si>
  <si>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</si>
  <si>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</si>
  <si>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</si>
  <si>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</si>
  <si>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</si>
  <si>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</si>
  <si>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</si>
  <si>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</si>
  <si>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</si>
  <si>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</si>
  <si>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</si>
  <si>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</si>
  <si>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</si>
  <si>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</si>
  <si>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</si>
  <si>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</si>
  <si>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</si>
  <si>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</si>
  <si>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</si>
  <si>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</si>
  <si>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</si>
  <si>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</si>
  <si>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</si>
  <si>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</si>
  <si>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</si>
  <si>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</si>
  <si>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</si>
  <si>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</si>
  <si>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</si>
  <si>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</si>
  <si>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</si>
  <si>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</si>
  <si>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</si>
  <si>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</si>
  <si>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</si>
  <si>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</si>
  <si>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</si>
  <si>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</si>
  <si>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</si>
  <si>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</si>
  <si>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</si>
  <si>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</si>
  <si>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</si>
  <si>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</si>
  <si>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</si>
  <si>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</si>
  <si>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</si>
  <si>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</si>
  <si>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</si>
  <si>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</si>
  <si>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</si>
  <si>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</si>
  <si>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</si>
  <si>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</si>
  <si>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</si>
  <si>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</si>
  <si>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</si>
  <si>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</si>
  <si>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</si>
  <si>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</si>
  <si>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</si>
  <si>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</si>
  <si>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</si>
  <si>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</si>
  <si>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</si>
  <si>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</si>
  <si>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</si>
  <si>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</si>
  <si>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</si>
  <si>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</si>
  <si>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</si>
  <si>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</si>
  <si>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</si>
  <si>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</si>
  <si>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</si>
  <si>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</si>
  <si>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</si>
  <si>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</si>
  <si>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</si>
  <si>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</si>
  <si>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</si>
  <si>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</si>
  <si>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</si>
  <si>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</si>
  <si>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</si>
  <si>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</si>
  <si>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</si>
  <si>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</si>
  <si>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</si>
  <si>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</si>
  <si>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</si>
  <si>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</si>
  <si>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</si>
  <si>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</si>
  <si>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</si>
  <si>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</si>
  <si>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</si>
  <si>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</si>
  <si>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</si>
  <si>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</si>
  <si>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</si>
  <si>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</si>
  <si>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</si>
  <si>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</si>
  <si>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</si>
  <si>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</si>
  <si>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</si>
  <si>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</si>
  <si>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</si>
  <si>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</si>
  <si>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</si>
  <si>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</si>
  <si>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</si>
  <si>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</si>
  <si>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</si>
  <si>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</si>
  <si>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</si>
  <si>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</si>
  <si>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</si>
  <si>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</si>
  <si>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</si>
  <si>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</si>
  <si>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</si>
  <si>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</si>
  <si>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</si>
  <si>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</si>
  <si>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</si>
  <si>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</si>
  <si>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</si>
  <si>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</si>
  <si>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</si>
  <si>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</si>
  <si>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</si>
  <si>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</si>
  <si>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</si>
  <si>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</si>
  <si>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</si>
  <si>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</si>
  <si>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</si>
  <si>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</si>
  <si>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</si>
  <si>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</si>
  <si>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</si>
  <si>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</si>
  <si>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</si>
  <si>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</si>
  <si>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</si>
  <si>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</si>
  <si>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</si>
  <si>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</si>
  <si>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</si>
  <si>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</si>
  <si>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</si>
  <si>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</si>
  <si>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</si>
  <si>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</si>
  <si>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</si>
  <si>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</si>
  <si>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</si>
  <si>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</si>
  <si>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</si>
  <si>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</si>
  <si>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</si>
  <si>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</si>
  <si>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</si>
  <si>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</si>
  <si>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</si>
  <si>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</si>
  <si>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</si>
  <si>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</si>
  <si>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</si>
  <si>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</si>
  <si>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</si>
  <si>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</si>
  <si>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</si>
  <si>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</si>
  <si>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</si>
  <si>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</si>
  <si>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</si>
  <si>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</si>
  <si>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</si>
  <si>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</si>
  <si>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</si>
  <si>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</si>
  <si>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</si>
  <si>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</si>
  <si>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</si>
  <si>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</si>
  <si>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</si>
  <si>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</si>
  <si>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</si>
  <si>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</si>
  <si>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</si>
  <si>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</si>
  <si>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</si>
  <si>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</si>
  <si>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</si>
  <si>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</si>
  <si>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</si>
  <si>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</si>
  <si>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</si>
  <si>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</si>
  <si>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</si>
  <si>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</si>
  <si>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</si>
  <si>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</si>
  <si>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</si>
  <si>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</si>
  <si>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</si>
  <si>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</si>
  <si>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</si>
  <si>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</si>
  <si>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</si>
  <si>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</si>
  <si>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</si>
  <si>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</si>
  <si>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</si>
  <si>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</si>
  <si>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</si>
  <si>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</si>
  <si>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</si>
  <si>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</si>
  <si>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</si>
  <si>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</si>
  <si>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</si>
  <si>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</si>
  <si>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</si>
  <si>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</si>
  <si>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</si>
  <si>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</si>
  <si>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</si>
  <si>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</si>
  <si>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</si>
  <si>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</si>
  <si>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</si>
  <si>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</si>
  <si>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</si>
  <si>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</si>
  <si>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</si>
  <si>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</si>
  <si>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</si>
  <si>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</si>
  <si>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</si>
  <si>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</si>
  <si>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</si>
  <si>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</si>
  <si>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</si>
  <si>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</si>
  <si>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</si>
  <si>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</si>
  <si>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</si>
  <si>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</si>
  <si>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</si>
  <si>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</si>
  <si>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</si>
  <si>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</si>
  <si>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</si>
  <si>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</si>
  <si>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</si>
  <si>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</si>
  <si>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</si>
  <si>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</si>
  <si>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</si>
  <si>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</si>
  <si>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</si>
  <si>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</si>
  <si>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</si>
  <si>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</si>
  <si>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</si>
  <si>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</si>
  <si>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</si>
  <si>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</si>
  <si>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</si>
  <si>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</si>
  <si>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</si>
  <si>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</si>
  <si>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</si>
  <si>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</si>
  <si>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</si>
  <si>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</si>
  <si>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</si>
  <si>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</si>
  <si>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</si>
  <si>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</si>
  <si>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</si>
  <si>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</si>
  <si>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</si>
  <si>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</si>
  <si>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</si>
  <si>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</si>
  <si>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</si>
  <si>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</si>
  <si>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</si>
  <si>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</si>
  <si>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</si>
  <si>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</si>
  <si>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</si>
  <si>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</si>
  <si>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</si>
  <si>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</si>
  <si>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</si>
  <si>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</si>
  <si>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</si>
  <si>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</si>
  <si>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</si>
  <si>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</si>
  <si>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</si>
  <si>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</si>
  <si>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</si>
  <si>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</si>
  <si>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</si>
  <si>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</si>
  <si>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</si>
  <si>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</si>
  <si>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</si>
  <si>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</si>
  <si>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</si>
  <si>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</si>
  <si>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</si>
  <si>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</si>
  <si>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</si>
  <si>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</si>
  <si>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</si>
  <si>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</si>
  <si>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</si>
  <si>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</si>
  <si>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</si>
  <si>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</si>
  <si>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</si>
  <si>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</si>
  <si>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</si>
  <si>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</si>
  <si>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</si>
  <si>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</si>
  <si>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</si>
  <si>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</si>
  <si>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</si>
  <si>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</si>
  <si>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</si>
  <si>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</si>
  <si>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</si>
  <si>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</si>
  <si>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</si>
  <si>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</si>
  <si>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</si>
  <si>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</si>
  <si>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</si>
  <si>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</si>
  <si>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</si>
  <si>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</si>
  <si>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</si>
  <si>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</si>
  <si>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</si>
  <si>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</si>
  <si>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</si>
  <si>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</si>
  <si>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</si>
  <si>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</si>
  <si>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</si>
  <si>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</si>
  <si>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</si>
  <si>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</si>
  <si>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</si>
  <si>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</si>
  <si>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</si>
  <si>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</si>
  <si>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</si>
  <si>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</si>
  <si>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</si>
  <si>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</si>
  <si>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</si>
  <si>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</si>
  <si>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</si>
  <si>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</si>
  <si>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</si>
  <si>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</si>
  <si>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</si>
  <si>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</si>
  <si>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</si>
  <si>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</si>
  <si>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</si>
  <si>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</si>
  <si>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</si>
  <si>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</si>
  <si>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</si>
  <si>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</si>
  <si>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</si>
  <si>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</si>
  <si>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</si>
  <si>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</si>
  <si>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</si>
  <si>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</si>
  <si>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</si>
  <si>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</si>
  <si>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</si>
  <si>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</si>
  <si>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</si>
  <si>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</si>
  <si>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</si>
  <si>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</si>
  <si>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</si>
  <si>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</si>
  <si>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</si>
  <si>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</si>
  <si>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</si>
  <si>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</si>
  <si>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</si>
  <si>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</si>
  <si>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</si>
  <si>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</si>
  <si>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</si>
  <si>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</si>
  <si>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</si>
  <si>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</si>
  <si>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</si>
  <si>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</si>
  <si>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</si>
  <si>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</si>
  <si>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</si>
  <si>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</si>
  <si>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</si>
  <si>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</si>
  <si>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</si>
  <si>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</si>
  <si>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</si>
  <si>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</si>
  <si>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</si>
  <si>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</si>
  <si>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</si>
  <si>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</si>
  <si>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</si>
  <si>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</si>
  <si>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</si>
  <si>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</si>
  <si>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</si>
  <si>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</si>
  <si>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</si>
  <si>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</si>
  <si>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</si>
  <si>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</si>
  <si>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</si>
  <si>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</si>
  <si>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</si>
  <si>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</si>
  <si>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</si>
  <si>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</si>
  <si>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</si>
  <si>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</si>
  <si>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</si>
  <si>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</si>
  <si>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</si>
  <si>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</si>
  <si>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</si>
  <si>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</si>
  <si>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</si>
  <si>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</si>
  <si>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</si>
  <si>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</si>
  <si>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</si>
  <si>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</si>
  <si>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</si>
  <si>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</si>
  <si>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</si>
  <si>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</si>
  <si>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</si>
  <si>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</si>
  <si>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</si>
  <si>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</si>
  <si>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</si>
  <si>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</si>
  <si>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</si>
  <si>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</si>
  <si>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</si>
  <si>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</si>
  <si>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</si>
  <si>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</si>
  <si>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</si>
  <si>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</si>
  <si>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</si>
  <si>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</si>
  <si>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</si>
  <si>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</si>
  <si>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</si>
  <si>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</si>
  <si>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</si>
  <si>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</si>
  <si>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</si>
  <si>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</si>
  <si>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</si>
  <si>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</si>
  <si>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</si>
  <si>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</si>
  <si>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</si>
  <si>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</si>
  <si>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</si>
  <si>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</si>
  <si>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</si>
  <si>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</si>
  <si>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</si>
  <si>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</si>
  <si>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</si>
  <si>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</si>
  <si>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</si>
  <si>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</si>
  <si>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</si>
  <si>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</si>
  <si>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</si>
  <si>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</si>
  <si>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</si>
  <si>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</si>
  <si>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</si>
  <si>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</si>
  <si>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</si>
  <si>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</si>
  <si>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</si>
  <si>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</si>
  <si>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</si>
  <si>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</si>
  <si>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</si>
  <si>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</si>
  <si>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</si>
  <si>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</si>
  <si>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</si>
  <si>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</si>
  <si>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</si>
  <si>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</si>
  <si>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</si>
  <si>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</si>
  <si>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</si>
  <si>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</si>
  <si>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</si>
  <si>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</si>
  <si>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</si>
  <si>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</si>
  <si>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</si>
  <si>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</si>
  <si>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</si>
  <si>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</si>
  <si>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</si>
  <si>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</si>
  <si>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</si>
  <si>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</si>
  <si>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</si>
  <si>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</si>
  <si>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</si>
  <si>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</si>
  <si>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</si>
  <si>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</si>
  <si>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</si>
  <si>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</si>
  <si>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</si>
  <si>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</si>
  <si>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</si>
  <si>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</si>
  <si>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</si>
  <si>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</si>
  <si>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</si>
  <si>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</si>
  <si>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</si>
  <si>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</si>
  <si>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</si>
  <si>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</si>
  <si>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</si>
  <si>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</si>
  <si>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</si>
  <si>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</si>
  <si>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</si>
  <si>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</si>
  <si>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</si>
  <si>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</si>
  <si>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</si>
  <si>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</si>
  <si>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</si>
  <si>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</si>
  <si>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</si>
  <si>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</si>
  <si>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</si>
  <si>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</si>
  <si>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</si>
  <si>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</si>
  <si>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</si>
  <si>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</si>
  <si>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</si>
  <si>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</si>
  <si>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</si>
  <si>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</si>
  <si>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</si>
  <si>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</si>
  <si>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</si>
  <si>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</si>
  <si>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</si>
  <si>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</si>
  <si>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</si>
  <si>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</si>
  <si>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</si>
  <si>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</si>
  <si>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</si>
  <si>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</si>
  <si>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</si>
  <si>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</si>
  <si>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</si>
  <si>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</si>
  <si>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</si>
  <si>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</si>
  <si>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</si>
  <si>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</si>
  <si>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</si>
  <si>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</si>
  <si>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</si>
  <si>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</si>
  <si>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</si>
  <si>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</si>
  <si>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</si>
  <si>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</si>
  <si>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</si>
  <si>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</si>
  <si>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</si>
  <si>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</si>
  <si>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</si>
  <si>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</si>
  <si>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</si>
  <si>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</si>
  <si>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</si>
  <si>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</si>
  <si>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</si>
  <si>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</si>
  <si>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</si>
  <si>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</si>
  <si>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</si>
  <si>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</si>
  <si>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</si>
  <si>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</si>
  <si>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</si>
  <si>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</si>
  <si>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</si>
  <si>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</si>
  <si>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</si>
  <si>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</si>
  <si>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</si>
  <si>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</si>
  <si>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</si>
  <si>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</si>
  <si>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</si>
  <si>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</si>
  <si>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</si>
  <si>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</si>
  <si>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</si>
  <si>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</si>
  <si>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</si>
  <si>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</si>
  <si>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</si>
  <si>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</si>
  <si>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</si>
  <si>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</si>
  <si>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</si>
  <si>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</si>
  <si>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</si>
  <si>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</si>
  <si>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</si>
  <si>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</si>
  <si>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</si>
  <si>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</si>
  <si>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</si>
  <si>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</si>
  <si>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</si>
  <si>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</si>
  <si>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</si>
  <si>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</si>
  <si>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</si>
  <si>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</si>
  <si>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</si>
  <si>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</si>
  <si>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</si>
  <si>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</si>
  <si>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</si>
  <si>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</si>
  <si>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</si>
  <si>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</si>
  <si>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</si>
  <si>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</si>
  <si>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</si>
  <si>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</si>
  <si>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</si>
  <si>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</si>
  <si>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</si>
  <si>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</si>
  <si>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</si>
  <si>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</si>
  <si>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</si>
  <si>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</si>
  <si>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</si>
  <si>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</si>
  <si>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</si>
  <si>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</si>
  <si>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</si>
  <si>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</si>
  <si>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</si>
  <si>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</si>
  <si>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</si>
  <si>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</si>
  <si>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</si>
  <si>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</si>
  <si>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</si>
  <si>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</si>
  <si>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</si>
  <si>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</si>
  <si>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</si>
  <si>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</si>
  <si>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</si>
  <si>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</si>
  <si>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</si>
  <si>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</si>
  <si>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</si>
  <si>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</si>
  <si>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</si>
  <si>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</si>
  <si>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</si>
  <si>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</si>
  <si>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</si>
  <si>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</si>
  <si>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</si>
  <si>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</si>
  <si>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</si>
  <si>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</si>
  <si>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</si>
  <si>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</si>
  <si>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</si>
  <si>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</si>
  <si>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</si>
  <si>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</si>
  <si>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</si>
  <si>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</si>
  <si>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</si>
  <si>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</si>
  <si>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</si>
  <si>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</si>
  <si>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</si>
  <si>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</si>
  <si>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</si>
  <si>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</si>
  <si>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</si>
  <si>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</si>
  <si>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</si>
  <si>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</si>
  <si>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</si>
  <si>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</si>
  <si>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</si>
  <si>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</si>
  <si>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</si>
  <si>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</si>
  <si>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</si>
  <si>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</si>
  <si>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</si>
  <si>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</si>
  <si>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</si>
  <si>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</si>
  <si>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</si>
  <si>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</si>
  <si>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</si>
  <si>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</si>
  <si>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</si>
  <si>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</si>
  <si>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</si>
  <si>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</si>
  <si>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</si>
  <si>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</si>
  <si>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</si>
  <si>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</si>
  <si>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</si>
  <si>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</si>
  <si>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</si>
  <si>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</si>
  <si>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</si>
  <si>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</si>
  <si>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</si>
  <si>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</si>
  <si>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</si>
  <si>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</si>
  <si>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</si>
  <si>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</si>
  <si>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</si>
  <si>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</si>
  <si>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</si>
  <si>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</si>
  <si>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</si>
  <si>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</si>
  <si>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</si>
  <si>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</si>
  <si>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</si>
  <si>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</si>
  <si>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</si>
  <si>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</si>
  <si>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</si>
  <si>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</si>
  <si>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</si>
  <si>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</si>
  <si>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</si>
  <si>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</si>
  <si>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</si>
  <si>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</si>
  <si>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</si>
  <si>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</si>
  <si>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</si>
  <si>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</si>
  <si>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</si>
  <si>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</si>
  <si>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</si>
  <si>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</si>
  <si>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</si>
  <si>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</si>
  <si>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</si>
  <si>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</si>
  <si>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</si>
  <si>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</si>
  <si>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</si>
  <si>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</si>
  <si>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</si>
  <si>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</si>
  <si>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</si>
  <si>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</si>
  <si>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</si>
  <si>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</si>
  <si>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</si>
  <si>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</si>
  <si>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</si>
  <si>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</si>
  <si>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</si>
  <si>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</si>
  <si>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</si>
  <si>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</si>
  <si>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</si>
  <si>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</si>
  <si>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</si>
  <si>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</si>
  <si>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</si>
  <si>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</si>
  <si>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</si>
  <si>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</si>
  <si>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</si>
  <si>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</si>
  <si>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</si>
  <si>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</si>
  <si>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</si>
  <si>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</si>
  <si>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</si>
  <si>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</si>
  <si>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</si>
  <si>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</si>
  <si>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</si>
  <si>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</si>
  <si>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</si>
  <si>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</si>
  <si>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</si>
  <si>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</si>
  <si>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</si>
  <si>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</si>
  <si>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</si>
  <si>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</si>
  <si>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</si>
  <si>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</si>
  <si>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</si>
  <si>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</si>
  <si>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</si>
  <si>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</si>
  <si>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</si>
  <si>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</si>
  <si>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</si>
  <si>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</si>
  <si>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</si>
  <si>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</si>
  <si>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</si>
  <si>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</si>
  <si>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</si>
  <si>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</si>
  <si>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</si>
  <si>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</si>
  <si>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</si>
  <si>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</si>
  <si>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</si>
  <si>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</si>
  <si>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</si>
  <si>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</si>
  <si>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</si>
  <si>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</si>
  <si>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</si>
  <si>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</si>
  <si>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</si>
  <si>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</si>
  <si>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</si>
  <si>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</si>
  <si>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</si>
  <si>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</si>
  <si>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</si>
  <si>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</si>
  <si>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</si>
  <si>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</si>
  <si>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</si>
  <si>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</si>
  <si>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</si>
  <si>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</si>
  <si>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</si>
  <si>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</si>
  <si>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</si>
  <si>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</si>
  <si>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</si>
  <si>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</si>
  <si>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</si>
  <si>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</si>
  <si>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</si>
  <si>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</si>
  <si>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</si>
  <si>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</si>
  <si>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</si>
  <si>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</si>
  <si>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</si>
  <si>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</si>
  <si>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</si>
  <si>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</si>
  <si>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</si>
  <si>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</si>
  <si>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</si>
  <si>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</si>
  <si>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</si>
  <si>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</si>
  <si>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</si>
  <si>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</si>
  <si>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</si>
  <si>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</si>
  <si>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</si>
  <si>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</si>
  <si>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</si>
  <si>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</si>
  <si>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</si>
  <si>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</si>
  <si>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</si>
  <si>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</si>
  <si>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</si>
  <si>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</si>
  <si>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</si>
  <si>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</si>
  <si>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</si>
  <si>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</si>
  <si>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</si>
  <si>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</si>
  <si>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</si>
  <si>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</si>
  <si>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</si>
  <si>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</si>
  <si>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</si>
  <si>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</si>
  <si>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</si>
  <si>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</si>
  <si>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</si>
  <si>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</si>
  <si>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</si>
  <si>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</si>
  <si>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</si>
  <si>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</si>
  <si>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</si>
  <si>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</si>
  <si>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</si>
  <si>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</si>
  <si>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</si>
  <si>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</si>
  <si>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</si>
  <si>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</si>
  <si>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</si>
  <si>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</si>
  <si>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</si>
  <si>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</si>
  <si>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</si>
  <si>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</si>
  <si>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</si>
  <si>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</si>
  <si>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</si>
  <si>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</si>
  <si>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</si>
  <si>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</si>
  <si>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</si>
  <si>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</si>
  <si>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</si>
  <si>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</si>
  <si>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</si>
  <si>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</si>
  <si>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</si>
  <si>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</si>
  <si>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</si>
  <si>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</si>
  <si>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</si>
  <si>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</si>
  <si>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</si>
  <si>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</si>
  <si>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</si>
  <si>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</si>
  <si>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</si>
  <si>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</si>
  <si>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</si>
  <si>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</si>
  <si>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</si>
  <si>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</si>
  <si>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</si>
  <si>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</si>
  <si>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</si>
  <si>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</si>
  <si>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</si>
  <si>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</si>
  <si>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</si>
  <si>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</si>
  <si>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</si>
  <si>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</si>
  <si>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</si>
  <si>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</si>
  <si>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</si>
  <si>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</si>
  <si>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</si>
  <si>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</si>
  <si>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</si>
  <si>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</si>
  <si>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</si>
  <si>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</si>
  <si>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</si>
  <si>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</si>
  <si>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</si>
  <si>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</si>
  <si>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</si>
  <si>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</si>
  <si>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</si>
  <si>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</si>
  <si>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</si>
  <si>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</si>
  <si>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</si>
  <si>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</si>
  <si>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</si>
  <si>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</si>
  <si>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</si>
  <si>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</si>
  <si>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</si>
  <si>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</si>
  <si>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</si>
  <si>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</si>
  <si>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</si>
  <si>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</si>
  <si>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</si>
  <si>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</si>
  <si>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</si>
  <si>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</si>
  <si>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</si>
  <si>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</si>
  <si>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</si>
  <si>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</si>
  <si>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</si>
  <si>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</si>
  <si>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</si>
  <si>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</si>
  <si>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</si>
  <si>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</si>
  <si>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</si>
  <si>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</si>
  <si>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</si>
  <si>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</si>
  <si>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</si>
  <si>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</si>
  <si>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</si>
  <si>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</si>
  <si>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</si>
  <si>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</si>
  <si>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</si>
  <si>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</si>
  <si>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</si>
  <si>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</si>
  <si>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</si>
  <si>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</si>
  <si>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</si>
  <si>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</si>
  <si>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</si>
  <si>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</si>
  <si>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</si>
  <si>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</si>
  <si>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</si>
  <si>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</si>
  <si>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</si>
  <si>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</si>
  <si>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</si>
  <si>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</si>
  <si>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</si>
  <si>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</si>
  <si>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</si>
  <si>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</si>
  <si>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</si>
  <si>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</si>
  <si>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</si>
  <si>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</si>
  <si>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</si>
  <si>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</si>
  <si>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</si>
  <si>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</si>
  <si>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</si>
  <si>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</si>
  <si>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</si>
  <si>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</si>
  <si>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</si>
  <si>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</si>
  <si>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</si>
  <si>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</si>
  <si>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</si>
  <si>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</si>
  <si>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</si>
  <si>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</si>
  <si>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</si>
  <si>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</si>
  <si>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</si>
  <si>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</si>
  <si>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</si>
  <si>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</si>
  <si>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</si>
  <si>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</si>
  <si>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</si>
  <si>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</si>
  <si>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</si>
  <si>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</si>
  <si>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</si>
  <si>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</si>
  <si>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</si>
  <si>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</si>
  <si>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</si>
  <si>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</si>
  <si>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</si>
  <si>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</si>
  <si>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</si>
  <si>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</si>
  <si>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</si>
  <si>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</si>
  <si>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</si>
  <si>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</si>
  <si>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</si>
  <si>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</si>
  <si>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</si>
  <si>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</si>
  <si>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</si>
  <si>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</si>
  <si>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</si>
  <si>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</si>
  <si>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</si>
  <si>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</si>
  <si>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</si>
  <si>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</si>
  <si>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</si>
  <si>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</si>
  <si>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</si>
  <si>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</si>
  <si>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</si>
  <si>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</si>
  <si>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</si>
  <si>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</si>
  <si>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</si>
  <si>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</si>
  <si>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</si>
  <si>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</si>
  <si>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</si>
  <si>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</si>
  <si>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</si>
  <si>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</si>
  <si>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</si>
  <si>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</si>
  <si>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</si>
  <si>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</si>
  <si>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</si>
  <si>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</si>
  <si>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</si>
  <si>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</si>
  <si>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</si>
  <si>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</si>
  <si>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</si>
  <si>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</si>
  <si>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</si>
  <si>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</si>
  <si>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</si>
  <si>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</si>
  <si>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</si>
  <si>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</si>
  <si>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</si>
  <si>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</si>
  <si>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</si>
  <si>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</si>
  <si>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</si>
  <si>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</si>
  <si>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</si>
  <si>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</si>
  <si>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</si>
  <si>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</si>
  <si>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</si>
  <si>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</si>
  <si>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</si>
  <si>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</si>
  <si>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</si>
  <si>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</si>
  <si>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</si>
  <si>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</si>
  <si>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</si>
  <si>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</si>
  <si>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</si>
  <si>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</si>
  <si>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</si>
  <si>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</si>
  <si>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</si>
  <si>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</si>
  <si>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</si>
  <si>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</si>
  <si>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</si>
  <si>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</si>
  <si>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</si>
  <si>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</si>
  <si>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</si>
  <si>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</si>
  <si>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</si>
  <si>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</si>
  <si>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</si>
  <si>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</si>
  <si>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</si>
  <si>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</si>
  <si>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</si>
  <si>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</si>
  <si>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</si>
  <si>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</si>
  <si>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</si>
  <si>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</si>
  <si>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</si>
  <si>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</si>
  <si>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</si>
  <si>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</si>
  <si>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</si>
  <si>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</si>
  <si>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</si>
  <si>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</si>
  <si>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</si>
  <si>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</si>
  <si>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</si>
  <si>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</si>
  <si>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</si>
  <si>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</si>
  <si>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</si>
  <si>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</si>
  <si>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</si>
  <si>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</si>
  <si>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</si>
  <si>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</si>
  <si>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</si>
  <si>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</si>
  <si>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</si>
  <si>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</si>
  <si>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</si>
  <si>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</si>
  <si>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</si>
  <si>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</si>
  <si>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</si>
  <si>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</si>
  <si>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</si>
  <si>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</si>
  <si>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</si>
  <si>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</si>
  <si>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</si>
  <si>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</si>
  <si>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</si>
  <si>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</si>
  <si>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</si>
  <si>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</si>
  <si>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</si>
  <si>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</si>
  <si>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</si>
  <si>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</si>
  <si>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</si>
  <si>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</si>
  <si>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</si>
  <si>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</si>
  <si>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</si>
  <si>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</si>
  <si>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</si>
  <si>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</si>
  <si>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</si>
  <si>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</si>
  <si>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</si>
  <si>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</si>
  <si>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</si>
  <si>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</si>
  <si>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</si>
  <si>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</si>
  <si>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</si>
  <si>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</si>
  <si>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</si>
  <si>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</si>
  <si>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</si>
  <si>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</si>
  <si>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</si>
  <si>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</si>
  <si>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</si>
  <si>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</si>
  <si>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</si>
  <si>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</si>
  <si>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</si>
  <si>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</si>
  <si>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</si>
  <si>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</si>
  <si>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</si>
  <si>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</si>
  <si>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</si>
  <si>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</si>
  <si>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</si>
  <si>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</si>
  <si>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</si>
  <si>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</si>
  <si>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</si>
  <si>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</si>
  <si>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</si>
  <si>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</si>
  <si>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</si>
  <si>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</si>
  <si>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</si>
  <si>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</si>
  <si>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</si>
  <si>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</si>
  <si>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</si>
  <si>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</si>
  <si>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</si>
  <si>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</si>
  <si>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</si>
  <si>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</si>
  <si>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</si>
  <si>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</si>
  <si>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</si>
  <si>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</si>
  <si>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</si>
  <si>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</si>
  <si>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</si>
  <si>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</si>
  <si>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</si>
  <si>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</si>
  <si>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</si>
  <si>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</si>
  <si>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</si>
  <si>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</si>
  <si>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</si>
  <si>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</si>
  <si>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</si>
  <si>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</si>
  <si>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</si>
  <si>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</si>
  <si>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</si>
  <si>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</si>
  <si>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</si>
  <si>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</si>
  <si>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</si>
  <si>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</si>
  <si>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</si>
  <si>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</si>
  <si>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</si>
  <si>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</si>
  <si>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</si>
  <si>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</si>
  <si>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</si>
  <si>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</si>
  <si>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</si>
  <si>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</si>
  <si>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</si>
  <si>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</si>
  <si>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</si>
  <si>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</si>
  <si>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</si>
  <si>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</si>
  <si>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</si>
  <si>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</si>
  <si>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</si>
  <si>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</si>
  <si>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</si>
  <si>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</si>
  <si>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</si>
  <si>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</si>
  <si>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</si>
  <si>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</si>
  <si>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</si>
  <si>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</si>
  <si>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</si>
  <si>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</si>
  <si>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</si>
  <si>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</si>
  <si>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</si>
  <si>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</si>
  <si>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</si>
  <si>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</si>
  <si>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</si>
  <si>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</si>
  <si>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</si>
  <si>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</si>
  <si>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</si>
  <si>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</si>
  <si>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</si>
  <si>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</si>
  <si>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</si>
  <si>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</si>
  <si>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</si>
  <si>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</si>
  <si>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</si>
  <si>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</si>
  <si>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</si>
  <si>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</si>
  <si>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</si>
  <si>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</si>
  <si>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</si>
  <si>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</si>
  <si>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</si>
  <si>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</si>
  <si>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</si>
  <si>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</si>
  <si>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</si>
  <si>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</si>
  <si>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</si>
  <si>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</si>
  <si>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</si>
  <si>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</si>
  <si>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</si>
  <si>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</si>
  <si>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</si>
  <si>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</si>
  <si>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</si>
  <si>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</si>
  <si>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</si>
  <si>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</si>
  <si>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</si>
  <si>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</si>
  <si>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</si>
  <si>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</si>
  <si>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</si>
  <si>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</si>
  <si>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</si>
  <si>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</si>
  <si>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</si>
  <si>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</si>
  <si>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</si>
  <si>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</si>
  <si>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</si>
  <si>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</si>
  <si>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</si>
  <si>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</si>
  <si>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</si>
  <si>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</si>
  <si>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</si>
  <si>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</si>
  <si>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</si>
  <si>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</si>
  <si>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</si>
  <si>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</si>
  <si>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</si>
  <si>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</si>
  <si>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</si>
  <si>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</si>
  <si>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</si>
  <si>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</si>
  <si>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</si>
  <si>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</si>
  <si>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</si>
  <si>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</si>
  <si>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</si>
  <si>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</si>
  <si>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</si>
  <si>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</si>
  <si>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</si>
  <si>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</si>
  <si>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</si>
  <si>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</si>
  <si>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</si>
  <si>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</si>
  <si>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</si>
  <si>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</si>
  <si>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</si>
  <si>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</si>
  <si>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</si>
  <si>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</si>
  <si>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</si>
  <si>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</si>
  <si>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</si>
  <si>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</si>
  <si>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</si>
  <si>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</si>
  <si>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</si>
  <si>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</si>
  <si>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</si>
  <si>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</si>
  <si>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</si>
  <si>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</si>
  <si>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</si>
  <si>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</si>
  <si>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</si>
  <si>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</si>
  <si>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</si>
  <si>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</si>
  <si>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</si>
  <si>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</si>
  <si>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</si>
  <si>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</si>
  <si>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</si>
  <si>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</si>
  <si>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</si>
  <si>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</si>
  <si>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</si>
  <si>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</si>
  <si>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</si>
  <si>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</si>
  <si>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</si>
  <si>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</si>
  <si>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</si>
  <si>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</si>
  <si>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</si>
  <si>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</si>
  <si>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</si>
  <si>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</si>
  <si>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</si>
  <si>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</si>
  <si>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</si>
  <si>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</si>
  <si>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</si>
  <si>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</si>
  <si>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</si>
  <si>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</si>
  <si>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</si>
  <si>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</si>
  <si>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</si>
  <si>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</si>
  <si>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</si>
  <si>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</si>
  <si>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</si>
  <si>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</si>
  <si>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</si>
  <si>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</si>
  <si>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</si>
  <si>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</si>
  <si>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</si>
  <si>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</si>
  <si>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</si>
  <si>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</si>
  <si>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</si>
  <si>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</si>
  <si>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</si>
  <si>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</si>
  <si>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</si>
  <si>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</si>
  <si>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</si>
  <si>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</si>
  <si>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</si>
  <si>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</si>
  <si>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</si>
  <si>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</si>
  <si>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</si>
  <si>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</si>
  <si>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</si>
  <si>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</si>
  <si>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</si>
  <si>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</si>
  <si>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</si>
  <si>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</si>
  <si>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</si>
  <si>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</si>
  <si>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</si>
  <si>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</si>
  <si>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</si>
  <si>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</si>
  <si>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</si>
  <si>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</si>
  <si>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</si>
  <si>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</si>
  <si>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</si>
  <si>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</si>
  <si>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</si>
  <si>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</si>
  <si>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</si>
  <si>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</si>
  <si>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</si>
  <si>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</si>
  <si>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</si>
  <si>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</si>
  <si>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</si>
  <si>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</si>
  <si>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</si>
  <si>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</si>
  <si>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</si>
  <si>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</si>
  <si>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</si>
  <si>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</si>
  <si>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</si>
  <si>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</si>
  <si>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</si>
  <si>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</si>
  <si>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</si>
  <si>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</si>
  <si>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</si>
  <si>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</si>
  <si>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</si>
  <si>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</si>
  <si>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</si>
  <si>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</si>
  <si>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</si>
  <si>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</si>
  <si>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</si>
  <si>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</si>
  <si>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</si>
  <si>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</si>
  <si>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</si>
  <si>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</si>
  <si>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</si>
  <si>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</si>
  <si>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</si>
  <si>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</si>
  <si>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</si>
  <si>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</si>
  <si>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</si>
  <si>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</si>
  <si>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</si>
  <si>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</si>
  <si>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</si>
  <si>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</si>
  <si>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</si>
  <si>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</si>
  <si>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</si>
  <si>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</si>
  <si>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</si>
  <si>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</si>
  <si>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</si>
  <si>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</si>
  <si>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</si>
  <si>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</si>
  <si>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</si>
  <si>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</si>
  <si>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</si>
  <si>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</si>
  <si>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</si>
  <si>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</si>
  <si>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</si>
  <si>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</si>
  <si>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</si>
  <si>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</si>
  <si>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</si>
  <si>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</si>
  <si>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</si>
  <si>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</si>
  <si>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</si>
  <si>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</si>
  <si>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</si>
  <si>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</si>
  <si>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</si>
  <si>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</si>
  <si>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</si>
  <si>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</si>
  <si>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</si>
  <si>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</si>
  <si>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</si>
  <si>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</si>
  <si>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</si>
  <si>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</si>
  <si>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</si>
  <si>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</si>
  <si>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</si>
  <si>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</si>
  <si>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</si>
  <si>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</si>
  <si>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</si>
  <si>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</si>
  <si>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</si>
  <si>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</si>
  <si>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</si>
  <si>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</si>
  <si>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</si>
  <si>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</si>
  <si>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</si>
  <si>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</si>
  <si>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</si>
  <si>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</si>
  <si>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</si>
  <si>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</si>
  <si>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</si>
  <si>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</si>
  <si>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</si>
  <si>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</si>
  <si>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</si>
  <si>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</si>
  <si>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</si>
  <si>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</si>
  <si>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</si>
  <si>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</si>
  <si>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</si>
  <si>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</si>
  <si>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</si>
  <si>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</si>
  <si>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</si>
  <si>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</si>
  <si>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</si>
  <si>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</si>
  <si>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</si>
  <si>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</si>
  <si>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</si>
  <si>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</si>
  <si>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</si>
  <si>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</si>
  <si>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</si>
  <si>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</si>
  <si>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</si>
  <si>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</si>
  <si>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</si>
  <si>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</si>
  <si>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</si>
  <si>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</si>
  <si>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</si>
  <si>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</si>
  <si>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</si>
  <si>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</si>
  <si>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</si>
  <si>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</si>
  <si>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</si>
  <si>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</si>
  <si>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</si>
  <si>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</si>
  <si>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</si>
  <si>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</si>
  <si>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</si>
  <si>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</si>
  <si>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</si>
  <si>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</si>
  <si>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</si>
  <si>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</si>
  <si>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</si>
  <si>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</si>
  <si>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</si>
  <si>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</si>
  <si>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</si>
  <si>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</si>
  <si>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</si>
  <si>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</si>
  <si>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</si>
  <si>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</si>
  <si>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</si>
  <si>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</si>
  <si>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</si>
  <si>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</si>
  <si>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</si>
  <si>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</si>
  <si>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</si>
  <si>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</si>
  <si>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</si>
  <si>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</si>
  <si>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</si>
  <si>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</si>
  <si>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</si>
  <si>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</si>
  <si>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</si>
  <si>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</si>
  <si>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</si>
  <si>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</si>
  <si>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</si>
  <si>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</si>
  <si>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</si>
  <si>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</si>
  <si>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</si>
  <si>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</si>
  <si>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</si>
  <si>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</si>
  <si>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</si>
  <si>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</si>
  <si>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</si>
  <si>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</si>
  <si>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</si>
  <si>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</si>
  <si>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</si>
  <si>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</si>
  <si>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</si>
  <si>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</si>
  <si>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</si>
  <si>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</si>
  <si>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</si>
  <si>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</si>
  <si>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</si>
  <si>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</si>
  <si>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</si>
  <si>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</si>
  <si>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</si>
  <si>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</si>
  <si>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</si>
  <si>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</si>
  <si>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</si>
  <si>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</si>
  <si>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</si>
  <si>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</si>
  <si>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</si>
  <si>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</si>
  <si>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</si>
  <si>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</si>
  <si>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</si>
  <si>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</si>
  <si>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</si>
  <si>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</si>
  <si>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</si>
  <si>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</si>
  <si>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</si>
  <si>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</si>
  <si>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</si>
  <si>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</si>
  <si>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</si>
  <si>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</si>
  <si>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</si>
  <si>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</si>
  <si>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</si>
  <si>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</si>
  <si>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</si>
  <si>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</si>
  <si>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</si>
  <si>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</si>
  <si>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</si>
  <si>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</si>
  <si>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</si>
  <si>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</si>
  <si>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</si>
  <si>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</si>
  <si>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</si>
  <si>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</si>
  <si>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</si>
  <si>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</si>
  <si>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</si>
  <si>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</si>
  <si>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</si>
  <si>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</si>
  <si>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</si>
  <si>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</si>
  <si>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</si>
  <si>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</si>
  <si>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</si>
  <si>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</si>
  <si>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</si>
  <si>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</si>
  <si>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</si>
  <si>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</si>
  <si>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</si>
  <si>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</si>
  <si>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</si>
  <si>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</si>
  <si>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</si>
  <si>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</si>
  <si>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</si>
  <si>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</si>
  <si>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</si>
  <si>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</si>
  <si>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</si>
  <si>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</si>
  <si>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</si>
  <si>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</si>
  <si>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</si>
  <si>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</si>
  <si>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</si>
  <si>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</si>
  <si>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</si>
  <si>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</si>
  <si>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</si>
  <si>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</si>
  <si>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</si>
  <si>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</si>
  <si>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</si>
  <si>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</si>
  <si>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</si>
  <si>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</si>
  <si>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</si>
  <si>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</si>
  <si>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</si>
  <si>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</si>
  <si>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</si>
  <si>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</si>
  <si>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</si>
  <si>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</si>
  <si>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</si>
  <si>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</si>
  <si>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</si>
  <si>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</si>
  <si>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</si>
  <si>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</si>
  <si>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</si>
  <si>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</si>
  <si>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</si>
  <si>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</si>
  <si>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</si>
  <si>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</si>
  <si>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</si>
  <si>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</si>
  <si>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</si>
  <si>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</si>
  <si>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</si>
  <si>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</si>
  <si>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</si>
  <si>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</si>
  <si>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</si>
  <si>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</si>
  <si>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</si>
  <si>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</si>
  <si>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</si>
  <si>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</si>
  <si>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</si>
  <si>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</si>
  <si>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</si>
  <si>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</si>
  <si>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</si>
  <si>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</si>
  <si>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</si>
  <si>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</si>
  <si>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</si>
  <si>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</si>
  <si>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</si>
  <si>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</si>
  <si>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</si>
  <si>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</si>
  <si>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</si>
  <si>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</si>
  <si>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</si>
  <si>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</si>
  <si>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</si>
  <si>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</si>
  <si>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</si>
  <si>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</si>
  <si>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</si>
  <si>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</si>
  <si>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</si>
  <si>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</si>
  <si>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</si>
  <si>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</si>
  <si>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</si>
  <si>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</si>
  <si>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</si>
  <si>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</si>
  <si>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</si>
  <si>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</si>
  <si>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</si>
  <si>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</si>
  <si>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</si>
  <si>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</si>
  <si>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</si>
  <si>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</si>
  <si>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</si>
  <si>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</si>
  <si>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</si>
  <si>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</si>
  <si>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</si>
  <si>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</si>
  <si>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</si>
  <si>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</si>
  <si>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</si>
  <si>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</si>
  <si>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</si>
  <si>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</si>
  <si>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</si>
  <si>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</si>
  <si>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</si>
  <si>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</si>
  <si>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</si>
  <si>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</si>
  <si>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</si>
  <si>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</si>
  <si>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</si>
  <si>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</si>
  <si>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</si>
  <si>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</si>
  <si>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</si>
  <si>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</si>
  <si>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</si>
  <si>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</si>
  <si>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</si>
  <si>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</si>
  <si>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</si>
  <si>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</si>
  <si>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</si>
  <si>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</si>
  <si>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</si>
  <si>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</si>
  <si>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</si>
  <si>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</si>
  <si>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</si>
  <si>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</si>
  <si>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</si>
  <si>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</si>
  <si>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</si>
  <si>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</si>
  <si>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</si>
  <si>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</si>
  <si>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</si>
  <si>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</si>
  <si>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</si>
  <si>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</si>
  <si>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</si>
  <si>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</si>
  <si>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</si>
  <si>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</si>
  <si>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</si>
  <si>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</si>
  <si>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</si>
  <si>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</si>
  <si>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</si>
  <si>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</si>
  <si>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</si>
  <si>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</si>
  <si>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</si>
  <si>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</si>
  <si>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</si>
  <si>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</si>
  <si>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</si>
  <si>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</si>
  <si>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</si>
  <si>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</si>
  <si>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</si>
  <si>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</si>
  <si>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</si>
  <si>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</si>
  <si>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</si>
  <si>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</si>
  <si>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</si>
  <si>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</si>
  <si>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</si>
  <si>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</si>
  <si>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</si>
  <si>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</si>
  <si>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</si>
  <si>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</si>
  <si>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</si>
  <si>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</si>
  <si>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</si>
  <si>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</si>
  <si>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</si>
  <si>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</si>
  <si>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</si>
  <si>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</si>
  <si>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</si>
  <si>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</si>
  <si>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</si>
  <si>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</si>
  <si>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</si>
  <si>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</si>
  <si>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</si>
  <si>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</si>
  <si>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</si>
  <si>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</si>
  <si>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</si>
  <si>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</si>
  <si>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</si>
  <si>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</si>
  <si>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</si>
  <si>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</si>
  <si>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</si>
  <si>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</si>
  <si>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</si>
  <si>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</si>
  <si>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</si>
  <si>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</si>
  <si>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</si>
  <si>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</si>
  <si>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</si>
  <si>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</si>
  <si>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</si>
  <si>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</si>
  <si>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</si>
  <si>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</si>
  <si>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</si>
  <si>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</si>
  <si>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</si>
  <si>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</si>
  <si>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</si>
  <si>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</si>
  <si>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</si>
  <si>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</si>
  <si>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</si>
  <si>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</si>
  <si>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</si>
  <si>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</si>
  <si>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</si>
  <si>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</si>
  <si>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</si>
  <si>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</si>
  <si>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</si>
  <si>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</si>
  <si>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</si>
  <si>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</si>
  <si>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</si>
  <si>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</si>
  <si>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</si>
  <si>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</si>
  <si>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</si>
  <si>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</si>
  <si>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</si>
  <si>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</si>
  <si>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</si>
  <si>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</si>
  <si>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</si>
  <si>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</si>
  <si>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</si>
  <si>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</si>
  <si>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</si>
  <si>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</si>
  <si>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</si>
  <si>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</si>
  <si>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</si>
  <si>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</si>
  <si>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</si>
  <si>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</si>
  <si>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</si>
  <si>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</si>
  <si>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</si>
  <si>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</si>
  <si>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</si>
  <si>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</si>
  <si>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</si>
  <si>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</si>
  <si>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</si>
  <si>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</si>
  <si>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</si>
  <si>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</si>
  <si>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</si>
  <si>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</si>
  <si>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</si>
  <si>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</si>
  <si>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</si>
  <si>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</si>
  <si>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</si>
  <si>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</si>
  <si>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</si>
  <si>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</si>
  <si>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</si>
  <si>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</si>
  <si>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</si>
  <si>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</si>
  <si>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</si>
  <si>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</si>
  <si>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</si>
  <si>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</si>
  <si>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</si>
  <si>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</si>
  <si>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</si>
  <si>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</si>
  <si>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</si>
  <si>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</si>
  <si>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</si>
  <si>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</si>
  <si>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</si>
  <si>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</si>
  <si>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</si>
  <si>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</si>
  <si>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</si>
  <si>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</si>
  <si>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</si>
  <si>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</si>
  <si>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</si>
  <si>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</si>
  <si>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</si>
  <si>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</si>
  <si>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</si>
  <si>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</si>
  <si>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</si>
  <si>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</si>
  <si>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</si>
  <si>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</si>
  <si>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</si>
  <si>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</si>
  <si>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</si>
  <si>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</si>
  <si>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</si>
  <si>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</si>
  <si>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</si>
  <si>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</si>
  <si>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</si>
  <si>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</si>
  <si>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</si>
  <si>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</si>
  <si>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</si>
  <si>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</si>
  <si>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</si>
  <si>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</si>
  <si>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</si>
  <si>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</si>
  <si>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</si>
  <si>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</si>
  <si>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</si>
  <si>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</si>
  <si>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</si>
  <si>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</si>
  <si>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</si>
  <si>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</si>
  <si>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</si>
  <si>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</si>
  <si>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</si>
  <si>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</si>
  <si>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</si>
  <si>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</si>
  <si>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</si>
  <si>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</si>
  <si>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</si>
  <si>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</si>
  <si>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</si>
  <si>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</si>
  <si>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</si>
  <si>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</si>
  <si>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</si>
  <si>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</si>
  <si>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</si>
  <si>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</si>
  <si>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</si>
  <si>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</si>
  <si>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</si>
  <si>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</si>
  <si>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</si>
  <si>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</si>
  <si>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</si>
  <si>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</si>
  <si>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</si>
  <si>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</si>
  <si>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</si>
  <si>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</si>
  <si>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</si>
  <si>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</si>
  <si>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</si>
  <si>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</si>
  <si>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</si>
  <si>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</si>
  <si>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</si>
  <si>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</si>
  <si>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</si>
  <si>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</si>
  <si>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</si>
  <si>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</si>
  <si>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</si>
  <si>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</si>
  <si>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</si>
  <si>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</si>
  <si>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</si>
  <si>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</si>
  <si>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</si>
  <si>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</si>
  <si>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</si>
  <si>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</si>
  <si>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</si>
  <si>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</si>
  <si>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</si>
  <si>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</si>
  <si>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</si>
  <si>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</si>
  <si>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</si>
  <si>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</si>
  <si>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</si>
  <si>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</si>
  <si>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</si>
  <si>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</si>
  <si>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</si>
  <si>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</si>
  <si>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</si>
  <si>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</si>
  <si>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</si>
  <si>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</si>
  <si>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</si>
  <si>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</si>
  <si>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</si>
  <si>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</si>
  <si>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</si>
  <si>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</si>
  <si>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</si>
  <si>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</si>
  <si>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</si>
  <si>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</si>
  <si>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</si>
  <si>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</si>
  <si>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</si>
  <si>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</si>
  <si>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</si>
  <si>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</si>
  <si>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</si>
  <si>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</si>
  <si>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</si>
  <si>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</si>
  <si>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</si>
  <si>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</si>
  <si>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</si>
  <si>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</si>
  <si>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</si>
  <si>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</si>
  <si>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</si>
  <si>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</si>
  <si>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</si>
  <si>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</si>
  <si>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</si>
  <si>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</si>
  <si>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</si>
  <si>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</si>
  <si>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</si>
  <si>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</si>
  <si>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</si>
  <si>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</si>
  <si>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</si>
  <si>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</si>
  <si>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</si>
  <si>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</si>
  <si>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</si>
  <si>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</si>
  <si>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</si>
  <si>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</si>
  <si>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</si>
  <si>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</si>
  <si>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</si>
  <si>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</si>
  <si>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</si>
  <si>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</si>
  <si>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</si>
  <si>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</si>
  <si>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</si>
  <si>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</si>
  <si>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</si>
  <si>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</si>
  <si>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</si>
  <si>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</si>
  <si>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</si>
  <si>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</si>
  <si>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</si>
  <si>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</si>
  <si>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</si>
  <si>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</si>
  <si>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</si>
  <si>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</si>
  <si>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</si>
  <si>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</si>
  <si>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</si>
  <si>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</si>
  <si>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</si>
  <si>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</si>
  <si>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</si>
  <si>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</si>
  <si>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</si>
  <si>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</si>
  <si>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</si>
  <si>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</si>
  <si>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</si>
  <si>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</si>
  <si>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</si>
  <si>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</si>
  <si>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</si>
  <si>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</si>
  <si>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</si>
  <si>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</si>
  <si>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</si>
  <si>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</si>
  <si>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</si>
  <si>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</si>
  <si>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</si>
  <si>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</si>
  <si>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</si>
  <si>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</si>
  <si>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</si>
  <si>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</si>
  <si>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</si>
  <si>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</si>
  <si>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</si>
  <si>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</si>
  <si>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</si>
  <si>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</si>
  <si>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</si>
  <si>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</si>
  <si>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</si>
  <si>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</si>
  <si>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</si>
  <si>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</si>
  <si>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</si>
  <si>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</si>
  <si>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</si>
  <si>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</si>
  <si>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</si>
  <si>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</si>
  <si>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</si>
  <si>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</si>
  <si>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</si>
  <si>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</si>
  <si>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</si>
  <si>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</si>
  <si>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</si>
  <si>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</si>
  <si>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</si>
  <si>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</si>
  <si>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</si>
  <si>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</si>
  <si>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</si>
  <si>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</si>
  <si>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</si>
  <si>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</si>
  <si>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</si>
  <si>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</si>
  <si>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</si>
  <si>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</si>
  <si>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</si>
  <si>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</si>
  <si>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</si>
  <si>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</si>
  <si>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</si>
  <si>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</si>
  <si>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</si>
  <si>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</si>
  <si>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</si>
  <si>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</si>
  <si>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</si>
  <si>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</si>
  <si>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</si>
  <si>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</si>
  <si>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</si>
  <si>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</si>
  <si>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</si>
  <si>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</si>
  <si>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</si>
  <si>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</si>
  <si>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</si>
  <si>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</si>
  <si>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</si>
  <si>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</si>
  <si>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</si>
  <si>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</si>
  <si>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</si>
  <si>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</si>
  <si>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</si>
  <si>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</si>
  <si>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</si>
  <si>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</si>
  <si>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</si>
  <si>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</si>
  <si>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</si>
  <si>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</si>
  <si>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</si>
  <si>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</si>
  <si>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</si>
  <si>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</si>
  <si>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</si>
  <si>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</si>
  <si>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</si>
  <si>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</si>
  <si>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</si>
  <si>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</si>
  <si>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</si>
  <si>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</si>
  <si>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</si>
  <si>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</si>
  <si>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</si>
  <si>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</si>
  <si>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</si>
  <si>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</si>
  <si>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</si>
  <si>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</si>
  <si>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</si>
  <si>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</si>
  <si>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</si>
  <si>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</si>
  <si>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</si>
  <si>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</si>
  <si>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</si>
  <si>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</si>
  <si>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</si>
  <si>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</si>
  <si>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</si>
  <si>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</si>
  <si>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</si>
  <si>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</si>
  <si>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</si>
  <si>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</si>
  <si>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</si>
  <si>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</si>
  <si>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</si>
  <si>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</si>
  <si>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</si>
  <si>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</si>
  <si>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</si>
  <si>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</si>
  <si>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</si>
  <si>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</si>
  <si>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</si>
  <si>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</si>
  <si>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</si>
  <si>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</si>
  <si>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</si>
  <si>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</si>
  <si>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</si>
  <si>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</si>
  <si>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</si>
  <si>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</si>
  <si>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</si>
  <si>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</si>
  <si>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</si>
  <si>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</si>
  <si>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</si>
  <si>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</si>
  <si>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</si>
  <si>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</si>
  <si>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</si>
  <si>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</si>
  <si>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</si>
  <si>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</si>
  <si>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</si>
  <si>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</si>
  <si>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</si>
  <si>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</si>
  <si>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</si>
  <si>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</si>
  <si>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</si>
  <si>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</si>
  <si>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</si>
  <si>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</si>
  <si>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</si>
  <si>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</si>
  <si>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</si>
  <si>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</si>
  <si>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</si>
  <si>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</si>
  <si>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</si>
  <si>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</si>
  <si>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</si>
  <si>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</si>
  <si>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</si>
  <si>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</si>
  <si>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</si>
  <si>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</si>
  <si>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</si>
  <si>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</si>
  <si>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</si>
  <si>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</si>
  <si>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</si>
  <si>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</si>
  <si>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</si>
  <si>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</si>
  <si>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</si>
  <si>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</si>
  <si>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</si>
  <si>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</si>
  <si>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</si>
  <si>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</si>
  <si>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</si>
  <si>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</si>
  <si>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</si>
  <si>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</si>
  <si>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</si>
  <si>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</si>
  <si>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</si>
  <si>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</si>
  <si>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</si>
  <si>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</si>
  <si>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</si>
  <si>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</si>
  <si>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</si>
  <si>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</si>
  <si>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</si>
  <si>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</si>
  <si>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</si>
  <si>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</si>
  <si>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</si>
  <si>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</si>
  <si>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</si>
  <si>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</si>
  <si>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</si>
  <si>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</si>
  <si>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</si>
  <si>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</si>
  <si>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</si>
  <si>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</si>
  <si>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</si>
  <si>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</si>
  <si>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</si>
  <si>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</si>
  <si>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</si>
  <si>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</si>
  <si>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</si>
  <si>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</si>
  <si>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</si>
  <si>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</si>
  <si>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</si>
  <si>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</si>
  <si>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</si>
  <si>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</si>
  <si>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</si>
  <si>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</si>
  <si>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</si>
  <si>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</si>
  <si>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</si>
  <si>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</si>
  <si>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</si>
  <si>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</si>
  <si>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</si>
  <si>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</si>
  <si>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</si>
  <si>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</si>
  <si>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</si>
  <si>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</si>
  <si>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</si>
  <si>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</si>
  <si>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</si>
  <si>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</si>
  <si>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</si>
  <si>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</si>
  <si>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</si>
  <si>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</si>
  <si>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</si>
  <si>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</si>
  <si>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</si>
  <si>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</si>
  <si>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</si>
  <si>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</si>
  <si>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</si>
  <si>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</si>
  <si>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</si>
  <si>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</si>
  <si>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</si>
  <si>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</si>
  <si>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</si>
  <si>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</si>
  <si>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</si>
  <si>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</si>
  <si>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</si>
  <si>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</si>
  <si>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</si>
  <si>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</si>
  <si>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</si>
  <si>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</si>
  <si>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</si>
  <si>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</si>
  <si>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</si>
  <si>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</si>
  <si>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</si>
  <si>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</si>
  <si>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</si>
  <si>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</si>
  <si>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</si>
  <si>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</si>
  <si>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</si>
  <si>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</si>
  <si>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</si>
  <si>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</si>
  <si>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</si>
  <si>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</si>
  <si>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</si>
  <si>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</si>
  <si>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</si>
  <si>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</si>
  <si>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</si>
  <si>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</si>
  <si>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</si>
  <si>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</si>
  <si>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</si>
  <si>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</si>
  <si>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</si>
  <si>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</si>
  <si>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</si>
  <si>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</si>
  <si>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</si>
  <si>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</si>
  <si>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</si>
  <si>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</si>
  <si>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</si>
  <si>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</si>
  <si>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</si>
  <si>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</si>
  <si>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</si>
  <si>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</si>
  <si>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</si>
  <si>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</si>
  <si>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</si>
  <si>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</si>
  <si>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</si>
  <si>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</si>
  <si>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</si>
  <si>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</si>
  <si>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</si>
  <si>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</si>
  <si>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</si>
  <si>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</si>
  <si>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</si>
  <si>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</si>
  <si>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</si>
  <si>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</si>
  <si>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</si>
  <si>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</si>
  <si>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</si>
  <si>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</si>
  <si>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</si>
  <si>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</si>
  <si>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</si>
  <si>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</si>
  <si>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</si>
  <si>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</si>
  <si>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</si>
  <si>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</si>
  <si>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</si>
  <si>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</si>
  <si>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</si>
  <si>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</si>
  <si>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</si>
  <si>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</si>
  <si>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</si>
  <si>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</si>
  <si>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</si>
  <si>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</si>
  <si>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</si>
  <si>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</si>
  <si>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</si>
  <si>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</si>
  <si>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</si>
  <si>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</si>
  <si>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</si>
  <si>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</si>
  <si>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</si>
  <si>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</si>
  <si>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</si>
  <si>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</si>
  <si>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</si>
  <si>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</si>
  <si>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</si>
  <si>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</si>
  <si>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</si>
  <si>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</si>
  <si>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</si>
  <si>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</si>
  <si>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</si>
  <si>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</si>
  <si>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</si>
  <si>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</si>
  <si>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</si>
  <si>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</si>
  <si>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</si>
  <si>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</si>
  <si>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</si>
  <si>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</si>
  <si>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</si>
  <si>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</si>
  <si>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</si>
  <si>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</si>
  <si>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</si>
  <si>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</si>
  <si>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</si>
  <si>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</si>
  <si>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</si>
  <si>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</si>
  <si>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</si>
  <si>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</si>
  <si>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</si>
  <si>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</si>
  <si>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</si>
  <si>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</si>
  <si>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</si>
  <si>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</si>
  <si>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</si>
  <si>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</si>
  <si>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</si>
  <si>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</si>
  <si>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</si>
  <si>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</si>
  <si>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</si>
  <si>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</si>
  <si>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</si>
  <si>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</si>
  <si>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</si>
  <si>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</si>
  <si>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</si>
  <si>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</si>
  <si>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</si>
  <si>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</si>
  <si>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</si>
  <si>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</si>
  <si>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</si>
  <si>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</si>
  <si>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</si>
  <si>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</si>
  <si>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</si>
  <si>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</si>
  <si>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</si>
  <si>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</si>
  <si>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</si>
  <si>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</si>
  <si>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</si>
  <si>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</si>
  <si>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</si>
  <si>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</si>
  <si>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</si>
  <si>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</si>
  <si>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</si>
  <si>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</si>
  <si>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</si>
  <si>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</si>
  <si>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</si>
  <si>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</si>
  <si>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</si>
  <si>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</si>
  <si>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</si>
  <si>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</si>
  <si>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</si>
  <si>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</si>
  <si>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</si>
  <si>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</si>
  <si>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</si>
  <si>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</si>
  <si>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</si>
  <si>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</si>
  <si>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</si>
  <si>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</si>
  <si>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</si>
  <si>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</si>
  <si>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</si>
  <si>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</si>
  <si>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</si>
  <si>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</si>
  <si>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</si>
  <si>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</si>
  <si>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</si>
  <si>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</si>
  <si>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</si>
  <si>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</si>
  <si>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</si>
  <si>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</si>
  <si>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</si>
  <si>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</si>
  <si>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</si>
  <si>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</si>
  <si>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</si>
  <si>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</si>
  <si>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</si>
  <si>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</si>
  <si>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</si>
  <si>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</si>
  <si>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</si>
  <si>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</si>
  <si>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</si>
  <si>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</si>
  <si>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</si>
  <si>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</si>
  <si>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</si>
  <si>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</si>
  <si>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</si>
  <si>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</si>
  <si>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</si>
  <si>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</si>
  <si>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</si>
  <si>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</si>
  <si>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</si>
  <si>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</si>
  <si>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</si>
  <si>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</si>
  <si>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</si>
  <si>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</si>
  <si>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</si>
  <si>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</si>
  <si>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</si>
  <si>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</si>
  <si>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</si>
  <si>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</si>
  <si>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</si>
  <si>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</si>
  <si>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</si>
  <si>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</si>
  <si>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</si>
  <si>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</si>
  <si>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</si>
  <si>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</si>
  <si>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</si>
  <si>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</si>
  <si>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</si>
  <si>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</si>
  <si>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</si>
  <si>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</si>
  <si>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</si>
  <si>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</si>
  <si>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</si>
  <si>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</si>
  <si>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</si>
  <si>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</si>
  <si>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</si>
  <si>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</si>
  <si>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</si>
  <si>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</si>
  <si>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</si>
  <si>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</si>
  <si>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</si>
  <si>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</si>
  <si>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</si>
  <si>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</si>
  <si>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</si>
  <si>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</si>
  <si>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</si>
  <si>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</si>
  <si>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</si>
  <si>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</si>
  <si>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</si>
  <si>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</si>
  <si>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</si>
  <si>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</si>
  <si>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</si>
  <si>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</si>
  <si>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</si>
  <si>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</si>
  <si>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</si>
  <si>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</si>
  <si>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</si>
  <si>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</si>
  <si>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</si>
  <si>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</si>
  <si>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</si>
  <si>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</si>
  <si>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</si>
  <si>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</si>
  <si>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</si>
  <si>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</si>
  <si>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</si>
  <si>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</si>
  <si>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</si>
  <si>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</si>
  <si>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</si>
  <si>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</si>
  <si>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</si>
  <si>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</si>
  <si>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</si>
  <si>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</si>
  <si>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</si>
  <si>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</si>
  <si>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</si>
  <si>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</si>
  <si>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</si>
  <si>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</si>
  <si>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</si>
  <si>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</si>
  <si>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</si>
  <si>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</si>
  <si>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</si>
  <si>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</si>
  <si>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</si>
  <si>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</si>
  <si>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</si>
  <si>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</si>
  <si>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</si>
  <si>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</si>
  <si>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</si>
  <si>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</si>
  <si>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</si>
  <si>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</si>
  <si>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</si>
  <si>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</si>
  <si>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</si>
  <si>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</si>
  <si>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</si>
  <si>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</si>
  <si>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</si>
  <si>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</si>
  <si>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</si>
  <si>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</si>
  <si>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</si>
  <si>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</si>
  <si>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</si>
  <si>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</si>
  <si>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</si>
  <si>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</si>
  <si>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</si>
  <si>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</si>
  <si>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</si>
  <si>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</si>
  <si>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</si>
  <si>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</si>
  <si>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</si>
  <si>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</si>
  <si>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</si>
  <si>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</si>
  <si>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</si>
  <si>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</si>
  <si>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</si>
  <si>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</si>
  <si>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</si>
  <si>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</si>
  <si>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</si>
  <si>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</si>
  <si>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</si>
  <si>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</si>
  <si>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</si>
  <si>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</si>
  <si>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</si>
  <si>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</si>
  <si>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</si>
  <si>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</si>
  <si>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</si>
  <si>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</si>
  <si>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</si>
  <si>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</si>
  <si>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</si>
  <si>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</si>
  <si>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</si>
  <si>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</si>
  <si>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</si>
  <si>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</si>
  <si>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</si>
  <si>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</si>
  <si>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</si>
  <si>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</si>
  <si>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</si>
  <si>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</si>
  <si>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</si>
  <si>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</si>
  <si>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</si>
  <si>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</si>
  <si>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</si>
  <si>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</si>
  <si>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</si>
  <si>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</si>
  <si>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</si>
  <si>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</si>
  <si>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</si>
  <si>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</si>
  <si>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</si>
  <si>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</si>
  <si>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</si>
  <si>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</si>
  <si>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</si>
  <si>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</si>
  <si>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</si>
  <si>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</si>
  <si>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</si>
  <si>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</si>
  <si>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</si>
  <si>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</si>
  <si>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</si>
  <si>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</si>
  <si>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</si>
  <si>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</si>
  <si>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</si>
  <si>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</si>
  <si>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</si>
  <si>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</si>
  <si>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</si>
  <si>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</si>
  <si>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</si>
  <si>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</si>
  <si>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</si>
  <si>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</si>
  <si>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</si>
  <si>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</si>
  <si>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</si>
  <si>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</si>
  <si>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</si>
  <si>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</si>
  <si>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</si>
  <si>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</si>
  <si>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</si>
  <si>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</si>
  <si>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</si>
  <si>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</si>
  <si>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</si>
  <si>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</si>
  <si>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</si>
  <si>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</si>
  <si>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</si>
  <si>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</si>
  <si>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</si>
  <si>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</si>
  <si>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</si>
  <si>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</si>
  <si>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</si>
  <si>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</si>
  <si>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</si>
  <si>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</si>
  <si>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</si>
  <si>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</si>
  <si>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</si>
  <si>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</si>
  <si>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</si>
  <si>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</si>
  <si>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</si>
  <si>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</si>
  <si>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</si>
  <si>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</si>
  <si>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</si>
  <si>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</si>
  <si>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</si>
  <si>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</si>
  <si>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</si>
  <si>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</si>
  <si>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</si>
  <si>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</si>
  <si>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</si>
  <si>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</si>
  <si>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</si>
  <si>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</si>
  <si>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</si>
  <si>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</si>
  <si>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</si>
  <si>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</si>
  <si>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</si>
  <si>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</si>
  <si>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</si>
  <si>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</si>
  <si>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</si>
  <si>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</si>
  <si>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</si>
  <si>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</si>
  <si>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</si>
  <si>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</si>
  <si>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</si>
  <si>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</si>
  <si>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</si>
  <si>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</si>
  <si>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</si>
  <si>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</si>
  <si>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</si>
  <si>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</si>
  <si>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</si>
  <si>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</si>
  <si>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</si>
  <si>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</si>
  <si>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</si>
  <si>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</si>
  <si>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</si>
  <si>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</si>
  <si>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</si>
  <si>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</si>
  <si>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</si>
  <si>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</si>
  <si>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</si>
  <si>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</si>
  <si>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</si>
  <si>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</si>
  <si>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</si>
  <si>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</si>
  <si>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</si>
  <si>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</si>
  <si>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</si>
  <si>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</si>
  <si>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</si>
  <si>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</si>
  <si>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</si>
  <si>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</si>
  <si>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</si>
  <si>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</si>
  <si>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</si>
  <si>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</si>
  <si>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</si>
  <si>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</si>
  <si>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</si>
  <si>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</si>
  <si>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</si>
  <si>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</si>
  <si>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</si>
  <si>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</si>
  <si>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</si>
  <si>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</si>
  <si>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</si>
  <si>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</si>
  <si>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</si>
  <si>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</si>
  <si>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</si>
  <si>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</si>
  <si>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</si>
  <si>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</si>
  <si>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</si>
  <si>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</si>
  <si>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</si>
  <si>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</si>
  <si>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</si>
  <si>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</si>
  <si>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</si>
  <si>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</si>
  <si>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</si>
  <si>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</si>
  <si>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</si>
  <si>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</si>
  <si>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</si>
  <si>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</si>
  <si>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</si>
  <si>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</si>
  <si>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</si>
  <si>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</si>
  <si>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</si>
  <si>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</si>
  <si>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</si>
  <si>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</si>
  <si>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</si>
  <si>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</si>
  <si>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</si>
  <si>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</si>
  <si>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</si>
  <si>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</si>
  <si>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</si>
  <si>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</si>
  <si>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</si>
  <si>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</si>
  <si>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</si>
  <si>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</si>
  <si>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</si>
  <si>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</si>
  <si>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</si>
  <si>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</si>
  <si>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</si>
  <si>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</si>
  <si>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</si>
  <si>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</si>
  <si>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</si>
  <si>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</si>
  <si>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</si>
  <si>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</si>
  <si>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</si>
  <si>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</si>
  <si>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</si>
  <si>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</si>
  <si>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</si>
  <si>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</si>
  <si>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</si>
  <si>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</si>
  <si>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</si>
  <si>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</si>
  <si>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</si>
  <si>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</si>
  <si>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</si>
  <si>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</si>
  <si>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</si>
  <si>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</si>
  <si>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</si>
  <si>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</si>
  <si>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</si>
  <si>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</si>
  <si>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</si>
  <si>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</si>
  <si>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</si>
  <si>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</si>
  <si>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</si>
  <si>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</si>
  <si>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</si>
  <si>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</si>
  <si>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</si>
  <si>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</si>
  <si>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</si>
  <si>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</si>
  <si>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</si>
  <si>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</si>
  <si>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</si>
  <si>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</si>
  <si>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</si>
  <si>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</si>
  <si>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</si>
  <si>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</si>
  <si>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</si>
  <si>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</si>
  <si>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</si>
  <si>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</si>
  <si>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</si>
  <si>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</si>
  <si>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</si>
  <si>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</si>
  <si>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</si>
  <si>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</si>
  <si>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</si>
  <si>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</si>
  <si>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</si>
  <si>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</si>
  <si>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</si>
  <si>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</si>
  <si>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</si>
  <si>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</si>
  <si>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</si>
  <si>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</si>
  <si>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</si>
  <si>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</si>
  <si>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</si>
  <si>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</si>
  <si>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</si>
  <si>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</si>
  <si>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</si>
  <si>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</si>
  <si>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</si>
  <si>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</si>
  <si>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</si>
  <si>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</si>
  <si>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</si>
  <si>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</si>
  <si>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</si>
  <si>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</si>
  <si>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</si>
  <si>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</si>
  <si>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</si>
  <si>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</si>
  <si>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</si>
  <si>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</si>
  <si>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</si>
  <si>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</si>
  <si>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</si>
  <si>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</si>
  <si>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</si>
  <si>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</si>
  <si>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</si>
  <si>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</si>
  <si>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</si>
  <si>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</si>
  <si>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</si>
  <si>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</si>
  <si>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</si>
  <si>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</si>
  <si>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</si>
  <si>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</si>
  <si>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</si>
  <si>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</si>
  <si>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</si>
  <si>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</si>
  <si>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</si>
  <si>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</si>
  <si>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</si>
  <si>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</si>
  <si>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</si>
  <si>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</si>
  <si>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</si>
  <si>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</si>
  <si>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</si>
  <si>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</si>
  <si>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</si>
  <si>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</si>
  <si>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</si>
  <si>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</si>
  <si>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</si>
  <si>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</si>
  <si>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</si>
  <si>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</si>
  <si>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</si>
  <si>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</si>
  <si>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</si>
  <si>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</si>
  <si>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</si>
  <si>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</si>
  <si>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</si>
  <si>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</si>
  <si>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</si>
  <si>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</si>
  <si>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</si>
  <si>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</si>
  <si>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</si>
  <si>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</si>
  <si>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</si>
  <si>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</si>
  <si>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</si>
  <si>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</si>
  <si>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</si>
  <si>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</si>
  <si>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</si>
  <si>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</si>
  <si>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</si>
  <si>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</si>
  <si>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</si>
  <si>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</si>
  <si>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</si>
  <si>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</si>
  <si>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</si>
  <si>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</si>
  <si>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</si>
  <si>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</si>
  <si>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</si>
  <si>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</si>
  <si>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</si>
  <si>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</si>
  <si>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</si>
  <si>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</si>
  <si>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</si>
  <si>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</si>
  <si>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</si>
  <si>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</si>
  <si>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</si>
  <si>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</si>
  <si>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</si>
  <si>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</si>
  <si>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</si>
  <si>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</si>
  <si>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</si>
  <si>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</si>
  <si>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</si>
  <si>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</si>
  <si>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</si>
  <si>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</si>
  <si>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</si>
  <si>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</si>
  <si>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</si>
  <si>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</si>
  <si>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</si>
  <si>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</si>
  <si>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</si>
  <si>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</si>
  <si>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</si>
  <si>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</si>
  <si>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</si>
  <si>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</si>
  <si>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</si>
  <si>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</si>
  <si>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</si>
  <si>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</si>
  <si>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</si>
  <si>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</si>
  <si>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</si>
  <si>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</si>
  <si>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</si>
  <si>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</si>
  <si>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</si>
  <si>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</si>
  <si>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</si>
  <si>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</si>
  <si>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</si>
  <si>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</si>
  <si>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</si>
  <si>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</si>
  <si>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</si>
  <si>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</si>
  <si>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</si>
  <si>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</si>
  <si>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</si>
  <si>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</si>
  <si>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</si>
  <si>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</si>
  <si>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</si>
  <si>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</si>
  <si>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</si>
  <si>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</si>
  <si>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</si>
  <si>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</si>
  <si>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</si>
  <si>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</si>
  <si>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</si>
  <si>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</si>
  <si>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</si>
  <si>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</si>
  <si>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</si>
  <si>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</si>
  <si>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</si>
  <si>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</si>
  <si>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</si>
  <si>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</si>
  <si>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</si>
  <si>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</si>
  <si>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</si>
  <si>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</si>
  <si>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</si>
  <si>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</si>
  <si>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</si>
  <si>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</si>
  <si>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</si>
  <si>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</si>
  <si>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</si>
  <si>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</si>
  <si>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</si>
  <si>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</si>
  <si>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</si>
  <si>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</si>
  <si>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</si>
  <si>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</si>
  <si>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</si>
  <si>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</si>
  <si>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</si>
  <si>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</si>
  <si>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</si>
  <si>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</si>
  <si>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</si>
  <si>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</si>
  <si>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</si>
  <si>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</si>
  <si>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</si>
  <si>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</si>
  <si>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</si>
  <si>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</si>
  <si>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</si>
  <si>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</si>
  <si>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</si>
  <si>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</si>
  <si>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</si>
  <si>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</si>
  <si>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</si>
  <si>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</si>
  <si>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</si>
  <si>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</si>
  <si>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</si>
  <si>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</si>
  <si>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</si>
  <si>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</si>
  <si>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</si>
  <si>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</si>
  <si>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</si>
  <si>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</si>
  <si>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</si>
  <si>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</si>
  <si>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</si>
  <si>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</si>
  <si>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</si>
  <si>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</si>
  <si>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</si>
  <si>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</si>
  <si>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</si>
  <si>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</si>
  <si>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</si>
  <si>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</si>
  <si>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</si>
  <si>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</si>
  <si>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</si>
  <si>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</si>
  <si>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</si>
  <si>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</si>
  <si>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</si>
  <si>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</si>
  <si>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</si>
  <si>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</si>
  <si>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</si>
  <si>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</si>
  <si>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</si>
  <si>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</si>
  <si>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</si>
  <si>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</si>
  <si>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</si>
  <si>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</si>
  <si>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</si>
  <si>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</si>
  <si>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</si>
  <si>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</si>
  <si>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</si>
  <si>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</si>
  <si>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</si>
  <si>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</si>
  <si>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</si>
  <si>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</si>
  <si>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</si>
  <si>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</si>
  <si>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</si>
  <si>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</si>
  <si>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</si>
  <si>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</si>
  <si>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</si>
  <si>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</si>
  <si>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</si>
  <si>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</si>
  <si>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</si>
  <si>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</si>
  <si>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</si>
  <si>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</si>
  <si>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</si>
  <si>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</si>
  <si>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</si>
  <si>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</si>
  <si>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</si>
  <si>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</si>
  <si>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</si>
  <si>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</si>
  <si>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</si>
  <si>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</si>
  <si>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</si>
  <si>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</si>
  <si>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</si>
  <si>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</si>
  <si>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</si>
  <si>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</si>
  <si>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</si>
  <si>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</si>
  <si>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</si>
  <si>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</si>
  <si>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</si>
  <si>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</si>
  <si>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</si>
  <si>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</si>
  <si>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</si>
  <si>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</si>
  <si>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</si>
  <si>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</si>
  <si>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</si>
  <si>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</si>
  <si>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</si>
  <si>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</si>
  <si>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</si>
  <si>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</si>
  <si>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</si>
  <si>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</si>
  <si>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</si>
  <si>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</si>
  <si>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</si>
  <si>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</si>
  <si>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</si>
  <si>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</si>
  <si>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</si>
  <si>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</si>
  <si>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</si>
  <si>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</si>
  <si>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</si>
  <si>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</si>
  <si>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</si>
  <si>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</si>
  <si>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</si>
  <si>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</si>
  <si>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</si>
  <si>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</si>
  <si>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</si>
  <si>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</si>
  <si>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</si>
  <si>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</si>
  <si>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</si>
  <si>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</si>
  <si>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</si>
  <si>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</si>
  <si>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</si>
  <si>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</si>
  <si>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</si>
  <si>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</si>
  <si>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</si>
  <si>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</si>
  <si>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</si>
  <si>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</si>
  <si>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</si>
  <si>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</si>
  <si>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</si>
  <si>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</si>
  <si>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</si>
  <si>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</si>
  <si>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</si>
  <si>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</si>
  <si>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</si>
  <si>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</si>
  <si>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</si>
  <si>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</si>
  <si>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</si>
  <si>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</si>
  <si>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</si>
  <si>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</si>
  <si>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</si>
  <si>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</si>
  <si>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</si>
  <si>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</si>
  <si>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</si>
  <si>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</si>
  <si>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</si>
  <si>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</si>
  <si>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</si>
  <si>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</si>
  <si>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</si>
  <si>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</si>
  <si>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</si>
  <si>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</si>
  <si>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</si>
  <si>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</si>
  <si>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</si>
  <si>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</si>
  <si>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</si>
  <si>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</si>
  <si>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</si>
  <si>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</si>
  <si>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</si>
  <si>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</si>
  <si>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</si>
  <si>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</si>
  <si>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</si>
  <si>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</si>
  <si>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</si>
  <si>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</si>
  <si>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</si>
  <si>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</si>
  <si>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</si>
  <si>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</si>
  <si>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</si>
  <si>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</si>
  <si>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</si>
  <si>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</si>
  <si>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</si>
  <si>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</si>
  <si>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</si>
  <si>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</si>
  <si>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</si>
  <si>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</si>
  <si>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</si>
  <si>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</si>
  <si>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</si>
  <si>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</si>
  <si>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</si>
  <si>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</si>
  <si>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</si>
  <si>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</si>
  <si>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</si>
  <si>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</si>
  <si>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</si>
  <si>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</si>
  <si>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</si>
  <si>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</si>
  <si>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</si>
  <si>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</si>
  <si>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</si>
  <si>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</si>
  <si>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</si>
  <si>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</si>
  <si>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</si>
  <si>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</si>
  <si>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</si>
  <si>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</si>
  <si>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</si>
  <si>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</si>
  <si>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</si>
  <si>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</si>
  <si>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</si>
  <si>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</si>
  <si>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</si>
  <si>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</si>
  <si>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</si>
  <si>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</si>
  <si>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</si>
  <si>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</si>
  <si>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</si>
  <si>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</si>
  <si>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</si>
  <si>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</si>
  <si>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</si>
  <si>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</si>
  <si>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</si>
  <si>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</si>
  <si>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</si>
  <si>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</si>
  <si>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</si>
  <si>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</si>
  <si>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</si>
  <si>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</si>
  <si>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</si>
  <si>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</si>
  <si>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</si>
  <si>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</si>
  <si>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</si>
  <si>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</si>
  <si>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</si>
  <si>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</si>
  <si>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</si>
  <si>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</si>
  <si>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</si>
  <si>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</si>
  <si>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</si>
  <si>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</si>
  <si>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</si>
  <si>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</si>
  <si>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</si>
  <si>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</si>
  <si>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</si>
  <si>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</si>
  <si>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</si>
  <si>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</si>
  <si>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</si>
  <si>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</si>
  <si>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</si>
  <si>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</si>
  <si>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</si>
  <si>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</si>
  <si>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</si>
  <si>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</si>
  <si>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</si>
  <si>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</si>
  <si>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</si>
  <si>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</si>
  <si>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</si>
  <si>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</si>
  <si>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</si>
  <si>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</si>
  <si>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</si>
  <si>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</si>
  <si>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</si>
  <si>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</si>
  <si>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</si>
  <si>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</si>
  <si>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</si>
  <si>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</si>
  <si>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</si>
  <si>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</si>
  <si>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</si>
  <si>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</si>
  <si>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</si>
  <si>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</si>
  <si>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</si>
  <si>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</si>
  <si>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</si>
  <si>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</si>
  <si>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</si>
  <si>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</si>
  <si>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</si>
  <si>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</si>
  <si>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</si>
  <si>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</si>
  <si>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</si>
  <si>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</si>
  <si>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</si>
  <si>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</si>
  <si>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</si>
  <si>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</si>
  <si>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</si>
  <si>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</si>
  <si>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</si>
  <si>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</si>
  <si>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</si>
  <si>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</si>
  <si>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</si>
  <si>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</si>
  <si>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</si>
  <si>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</si>
  <si>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</si>
  <si>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</si>
  <si>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</si>
  <si>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</si>
  <si>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</si>
  <si>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</si>
  <si>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</si>
  <si>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</si>
  <si>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</si>
  <si>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</si>
  <si>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</si>
  <si>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</si>
  <si>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</si>
  <si>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</si>
  <si>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</si>
  <si>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</si>
  <si>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</si>
  <si>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</si>
  <si>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</si>
  <si>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</si>
  <si>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</si>
  <si>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</si>
  <si>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</si>
  <si>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</si>
  <si>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</si>
  <si>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</si>
  <si>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</si>
  <si>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</si>
  <si>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</si>
  <si>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</si>
  <si>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</si>
  <si>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</si>
  <si>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</si>
  <si>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</si>
  <si>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</si>
  <si>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</si>
  <si>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</si>
  <si>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</si>
  <si>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</si>
  <si>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</si>
  <si>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</si>
  <si>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</si>
  <si>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</si>
  <si>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</si>
  <si>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</si>
  <si>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</si>
  <si>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</si>
  <si>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</si>
  <si>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</si>
  <si>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</si>
  <si>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</si>
  <si>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</si>
  <si>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</si>
  <si>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</si>
  <si>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</si>
  <si>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</si>
  <si>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</si>
  <si>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</si>
  <si>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</si>
  <si>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</si>
  <si>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</si>
  <si>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</si>
  <si>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</si>
  <si>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</si>
  <si>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</si>
  <si>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</si>
  <si>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</si>
  <si>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</si>
  <si>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</si>
  <si>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</si>
  <si>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</si>
  <si>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</si>
  <si>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</si>
  <si>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</si>
  <si>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</si>
  <si>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</si>
  <si>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</si>
  <si>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</si>
  <si>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</si>
  <si>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</si>
  <si>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</si>
  <si>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</si>
  <si>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</si>
  <si>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</si>
  <si>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</si>
  <si>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</si>
  <si>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</si>
  <si>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</si>
  <si>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</si>
  <si>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</si>
  <si>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</si>
  <si>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</si>
  <si>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</si>
  <si>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</si>
  <si>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</si>
  <si>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</si>
  <si>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</si>
  <si>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</si>
  <si>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</si>
  <si>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</si>
  <si>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</si>
  <si>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</si>
  <si>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</si>
  <si>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</si>
  <si>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</si>
  <si>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</si>
  <si>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</si>
  <si>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</si>
  <si>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</si>
  <si>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</si>
  <si>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</si>
  <si>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</si>
  <si>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</si>
  <si>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</si>
  <si>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</si>
  <si>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</si>
  <si>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</si>
  <si>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</si>
  <si>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</si>
  <si>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</si>
  <si>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</si>
  <si>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</si>
  <si>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</si>
  <si>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</si>
  <si>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</si>
  <si>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</si>
  <si>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</si>
  <si>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</si>
  <si>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</si>
  <si>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</si>
  <si>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</si>
  <si>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</si>
  <si>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</si>
  <si>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</si>
  <si>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</si>
  <si>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</si>
  <si>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</si>
  <si>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</si>
  <si>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</si>
  <si>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</si>
  <si>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</si>
  <si>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</si>
  <si>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</si>
  <si>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</si>
  <si>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</si>
  <si>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</si>
  <si>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</si>
  <si>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</si>
  <si>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</si>
  <si>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</si>
  <si>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</si>
  <si>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</si>
  <si>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</si>
  <si>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</si>
  <si>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</si>
  <si>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</si>
  <si>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</si>
  <si>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</si>
  <si>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</si>
  <si>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</si>
  <si>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</si>
  <si>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</si>
  <si>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</si>
  <si>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</si>
  <si>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</si>
  <si>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</si>
  <si>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</si>
  <si>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</si>
  <si>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</si>
  <si>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</si>
  <si>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</si>
  <si>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</si>
  <si>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</si>
  <si>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</si>
  <si>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</si>
  <si>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</si>
  <si>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</si>
  <si>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</si>
  <si>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</si>
  <si>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</si>
  <si>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</si>
  <si>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</si>
  <si>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</si>
  <si>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</si>
  <si>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</si>
  <si>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</si>
  <si>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</si>
  <si>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</si>
  <si>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</si>
  <si>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</si>
  <si>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</si>
  <si>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</si>
  <si>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</si>
  <si>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</si>
  <si>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</si>
  <si>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</si>
  <si>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</si>
  <si>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</si>
  <si>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</si>
  <si>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</si>
  <si>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</si>
  <si>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</si>
  <si>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</si>
  <si>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</si>
  <si>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</si>
  <si>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</si>
  <si>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</si>
  <si>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</si>
  <si>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</si>
  <si>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</si>
  <si>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</si>
  <si>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</si>
  <si>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</si>
  <si>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</si>
  <si>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</si>
  <si>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</si>
  <si>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</si>
  <si>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</si>
  <si>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</si>
  <si>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</si>
  <si>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</si>
  <si>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</si>
  <si>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</si>
  <si>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</si>
  <si>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</si>
  <si>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</si>
  <si>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</si>
  <si>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</si>
  <si>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</si>
  <si>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</si>
  <si>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</si>
  <si>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</si>
  <si>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</si>
  <si>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</si>
  <si>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</si>
  <si>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</si>
  <si>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</si>
  <si>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</si>
  <si>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</si>
  <si>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</si>
  <si>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</si>
  <si>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</si>
  <si>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</si>
  <si>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</si>
  <si>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</si>
  <si>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</si>
  <si>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</si>
  <si>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</si>
  <si>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</si>
  <si>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</si>
  <si>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</si>
  <si>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</si>
  <si>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</si>
  <si>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</si>
  <si>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</si>
  <si>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</si>
  <si>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</si>
  <si>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</si>
  <si>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</si>
  <si>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</si>
  <si>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</si>
  <si>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</si>
  <si>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</si>
  <si>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</si>
  <si>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</si>
  <si>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</si>
  <si>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</si>
  <si>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</si>
  <si>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</si>
  <si>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</si>
  <si>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</si>
  <si>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</si>
  <si>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</si>
  <si>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</si>
  <si>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</si>
  <si>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</si>
  <si>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</si>
  <si>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</si>
  <si>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</si>
  <si>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</si>
  <si>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</si>
  <si>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</si>
  <si>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</si>
  <si>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</si>
  <si>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</si>
  <si>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</si>
  <si>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</si>
  <si>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</si>
  <si>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</si>
  <si>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</si>
  <si>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</si>
  <si>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</si>
  <si>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</si>
  <si>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</si>
  <si>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</si>
  <si>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</si>
  <si>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</si>
  <si>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</si>
  <si>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</si>
  <si>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</si>
  <si>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</si>
  <si>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</si>
  <si>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</si>
  <si>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</si>
  <si>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</si>
  <si>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</si>
  <si>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</si>
  <si>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</si>
  <si>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</si>
  <si>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</si>
  <si>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</si>
  <si>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</si>
  <si>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</si>
  <si>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</si>
  <si>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</si>
  <si>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</si>
  <si>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</si>
  <si>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</si>
  <si>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</si>
  <si>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</si>
  <si>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</si>
  <si>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</si>
  <si>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</si>
  <si>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</si>
  <si>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</si>
  <si>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</si>
  <si>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</si>
  <si>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</si>
  <si>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</si>
  <si>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</si>
  <si>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</si>
  <si>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</si>
  <si>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</si>
  <si>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</si>
  <si>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</si>
  <si>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</si>
  <si>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</si>
  <si>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</si>
  <si>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</si>
  <si>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</si>
  <si>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</si>
  <si>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</si>
  <si>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</si>
  <si>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</si>
  <si>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</si>
  <si>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</si>
  <si>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</si>
  <si>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</si>
  <si>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</si>
  <si>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</si>
  <si>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</si>
  <si>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</si>
  <si>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</si>
  <si>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</si>
  <si>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</si>
  <si>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</si>
  <si>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</si>
  <si>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</si>
  <si>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</si>
  <si>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</si>
  <si>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</si>
  <si>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</si>
  <si>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</si>
  <si>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</si>
  <si>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</si>
  <si>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</si>
  <si>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</si>
  <si>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</si>
  <si>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</si>
  <si>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</si>
  <si>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</si>
  <si>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</si>
  <si>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</si>
  <si>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</si>
  <si>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</si>
  <si>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</si>
  <si>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</si>
  <si>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</si>
  <si>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</si>
  <si>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</si>
  <si>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</si>
  <si>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</si>
  <si>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</si>
  <si>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</si>
  <si>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</si>
  <si>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</si>
  <si>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</si>
  <si>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</si>
  <si>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</si>
  <si>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</si>
  <si>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</si>
  <si>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</si>
  <si>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</si>
  <si>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</si>
  <si>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</si>
  <si>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</si>
  <si>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</si>
  <si>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</si>
  <si>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</si>
  <si>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</si>
  <si>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</si>
  <si>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</si>
  <si>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</si>
  <si>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</si>
  <si>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</si>
  <si>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</si>
  <si>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</si>
  <si>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</si>
  <si>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</si>
  <si>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</si>
  <si>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</si>
  <si>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</si>
  <si>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</si>
  <si>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</si>
  <si>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</si>
  <si>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</si>
  <si>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</si>
  <si>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</si>
  <si>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</si>
  <si>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</si>
  <si>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</si>
  <si>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</si>
  <si>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</si>
  <si>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</si>
  <si>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</si>
  <si>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</si>
  <si>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</si>
  <si>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</si>
  <si>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</si>
  <si>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</si>
  <si>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</si>
  <si>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</si>
  <si>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</si>
  <si>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</si>
  <si>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</si>
  <si>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</si>
  <si>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</si>
  <si>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</si>
  <si>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</si>
  <si>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</si>
  <si>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</si>
  <si>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</si>
  <si>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</si>
  <si>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</si>
  <si>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</si>
  <si>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</si>
  <si>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</si>
  <si>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</si>
  <si>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</si>
  <si>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</si>
  <si>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</si>
  <si>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</si>
  <si>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</si>
  <si>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</si>
  <si>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</si>
  <si>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</si>
  <si>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</si>
  <si>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</si>
  <si>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</si>
  <si>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</si>
  <si>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</si>
  <si>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</si>
  <si>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</si>
  <si>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</si>
  <si>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</si>
  <si>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</si>
  <si>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</si>
  <si>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</si>
  <si>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</si>
  <si>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</si>
  <si>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</si>
  <si>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</si>
  <si>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</si>
  <si>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</si>
  <si>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</si>
  <si>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</si>
  <si>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</si>
  <si>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</si>
  <si>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</si>
  <si>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</si>
  <si>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</si>
  <si>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</si>
  <si>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</si>
  <si>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</si>
  <si>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</si>
  <si>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</si>
  <si>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</si>
  <si>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</si>
  <si>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</si>
  <si>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</si>
  <si>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</si>
  <si>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</si>
  <si>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</si>
  <si>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</si>
  <si>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</si>
  <si>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</si>
  <si>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</si>
  <si>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</si>
  <si>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</si>
  <si>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</si>
  <si>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</si>
  <si>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</si>
  <si>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</si>
  <si>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</si>
  <si>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</si>
  <si>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</si>
  <si>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</si>
  <si>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</si>
  <si>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</si>
  <si>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</si>
  <si>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</si>
  <si>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</si>
  <si>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</si>
  <si>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</si>
  <si>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</si>
  <si>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</si>
  <si>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</si>
  <si>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</si>
  <si>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</si>
  <si>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</si>
  <si>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</si>
  <si>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</si>
  <si>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</si>
  <si>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</si>
  <si>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</si>
  <si>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</si>
  <si>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</si>
  <si>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</si>
  <si>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</si>
  <si>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</si>
  <si>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</si>
  <si>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</si>
  <si>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</si>
  <si>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</si>
  <si>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</si>
  <si>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</si>
  <si>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</si>
  <si>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</si>
  <si>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</si>
  <si>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</si>
  <si>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</si>
  <si>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</si>
  <si>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</si>
  <si>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</si>
  <si>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</si>
  <si>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</si>
  <si>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</si>
  <si>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</si>
  <si>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</si>
  <si>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</si>
  <si>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</si>
  <si>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</si>
  <si>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</si>
  <si>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</si>
  <si>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</si>
  <si>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</si>
  <si>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</si>
  <si>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</si>
  <si>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</si>
  <si>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</si>
  <si>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</si>
  <si>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</si>
  <si>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</si>
  <si>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</si>
  <si>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</si>
  <si>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</si>
  <si>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</si>
  <si>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</si>
  <si>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</si>
  <si>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</si>
  <si>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</si>
  <si>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</si>
  <si>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</si>
  <si>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</si>
  <si>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</si>
  <si>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</si>
  <si>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</si>
  <si>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</si>
  <si>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</si>
  <si>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</si>
  <si>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</si>
  <si>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</si>
  <si>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</si>
  <si>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</si>
  <si>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</si>
  <si>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</si>
  <si>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</si>
  <si>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</si>
  <si>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</si>
  <si>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</si>
  <si>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</si>
  <si>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</si>
  <si>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</si>
  <si>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</si>
  <si>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</si>
  <si>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</si>
  <si>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</si>
  <si>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</si>
  <si>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</si>
  <si>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</si>
  <si>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</si>
  <si>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</si>
  <si>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</si>
  <si>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</si>
  <si>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</si>
  <si>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</si>
  <si>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</si>
  <si>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</si>
  <si>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</si>
  <si>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</si>
  <si>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</si>
  <si>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</si>
  <si>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</si>
  <si>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</si>
  <si>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</si>
  <si>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</si>
  <si>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</si>
  <si>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</si>
  <si>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</si>
  <si>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</si>
  <si>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</si>
  <si>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</si>
  <si>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</si>
  <si>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</si>
  <si>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</si>
  <si>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</si>
  <si>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</si>
  <si>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</si>
  <si>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</si>
  <si>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</si>
  <si>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</si>
  <si>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</si>
  <si>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</si>
  <si>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</si>
  <si>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</si>
  <si>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</si>
  <si>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</si>
  <si>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</si>
  <si>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</si>
  <si>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</si>
  <si>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</si>
  <si>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</si>
  <si>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</si>
  <si>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</si>
  <si>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</si>
  <si>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</si>
  <si>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</si>
  <si>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</si>
  <si>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</si>
  <si>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</si>
  <si>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</si>
  <si>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</si>
  <si>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</si>
  <si>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</si>
  <si>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</si>
  <si>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</si>
  <si>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</si>
  <si>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</si>
  <si>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</si>
  <si>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</si>
  <si>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</si>
  <si>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</si>
  <si>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</si>
  <si>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</si>
  <si>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</si>
  <si>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</si>
  <si>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</si>
  <si>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</si>
  <si>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</si>
  <si>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</si>
  <si>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</si>
  <si>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</si>
  <si>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</si>
  <si>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</si>
  <si>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</si>
  <si>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</si>
  <si>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</si>
  <si>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</si>
  <si>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</si>
  <si>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</si>
  <si>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</si>
  <si>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</si>
  <si>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</si>
  <si>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</si>
  <si>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</si>
  <si>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</si>
  <si>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</si>
  <si>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</si>
  <si>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</si>
  <si>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</si>
  <si>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</si>
  <si>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</si>
  <si>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</si>
  <si>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</si>
  <si>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</si>
  <si>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</si>
  <si>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</si>
  <si>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</si>
  <si>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</si>
  <si>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</si>
  <si>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</si>
  <si>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</si>
  <si>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</si>
  <si>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</si>
  <si>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</si>
  <si>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</si>
  <si>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</si>
  <si>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</si>
  <si>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</si>
  <si>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</si>
  <si>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</si>
  <si>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</si>
  <si>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</si>
  <si>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</si>
  <si>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</si>
  <si>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</si>
  <si>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</si>
  <si>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</si>
  <si>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</si>
  <si>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</si>
  <si>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</si>
  <si>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</si>
  <si>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</si>
  <si>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</si>
  <si>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</si>
  <si>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</si>
  <si>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</si>
  <si>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</si>
  <si>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</si>
  <si>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</si>
  <si>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</si>
  <si>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</si>
  <si>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</si>
  <si>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</si>
  <si>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</si>
  <si>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</si>
  <si>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</si>
  <si>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</si>
  <si>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</si>
  <si>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</si>
  <si>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</si>
  <si>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</si>
  <si>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</si>
  <si>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</si>
  <si>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</si>
  <si>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</si>
  <si>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</si>
  <si>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</si>
  <si>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</si>
  <si>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</si>
  <si>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</si>
  <si>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</si>
  <si>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</si>
  <si>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</si>
  <si>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</si>
  <si>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</si>
  <si>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</si>
  <si>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</si>
  <si>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</si>
  <si>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</si>
  <si>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</si>
  <si>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</si>
  <si>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</si>
  <si>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</si>
  <si>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</si>
  <si>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</si>
  <si>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</si>
  <si>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</si>
  <si>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</si>
  <si>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</si>
  <si>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</si>
  <si>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</si>
  <si>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</si>
  <si>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</si>
  <si>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</si>
  <si>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</si>
  <si>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</si>
  <si>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</si>
  <si>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</si>
  <si>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</si>
  <si>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</si>
  <si>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</si>
  <si>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</si>
  <si>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</si>
  <si>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</si>
  <si>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</si>
  <si>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</si>
  <si>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</si>
  <si>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</si>
  <si>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</si>
  <si>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</si>
  <si>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</si>
  <si>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</si>
  <si>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</si>
  <si>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</si>
  <si>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</si>
  <si>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</si>
  <si>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</si>
  <si>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</si>
  <si>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</si>
  <si>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</si>
  <si>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</si>
  <si>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</si>
  <si>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</si>
  <si>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</si>
  <si>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</si>
  <si>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</si>
  <si>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</si>
  <si>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</si>
  <si>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</si>
  <si>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</si>
  <si>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</si>
  <si>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</si>
  <si>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</si>
  <si>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</si>
  <si>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</si>
  <si>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</si>
  <si>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</si>
  <si>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</si>
  <si>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</si>
  <si>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</si>
  <si>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</si>
  <si>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</si>
  <si>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</si>
  <si>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</si>
  <si>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</si>
  <si>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</si>
  <si>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</si>
  <si>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</si>
  <si>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</si>
  <si>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</si>
  <si>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</si>
  <si>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</si>
  <si>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</si>
  <si>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</si>
  <si>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</si>
  <si>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</si>
  <si>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</si>
  <si>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</si>
  <si>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</si>
  <si>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</si>
  <si>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</si>
  <si>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</si>
  <si>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</si>
  <si>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</si>
  <si>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</si>
  <si>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</si>
  <si>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</si>
  <si>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</si>
  <si>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</si>
  <si>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</si>
  <si>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</si>
  <si>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</si>
  <si>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</si>
  <si>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</si>
  <si>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</si>
  <si>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</si>
  <si>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</si>
  <si>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</si>
  <si>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</si>
  <si>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</si>
  <si>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</si>
  <si>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</si>
  <si>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</si>
  <si>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</si>
  <si>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</si>
  <si>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</si>
  <si>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</si>
  <si>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</si>
  <si>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</si>
  <si>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</si>
  <si>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</si>
  <si>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</si>
  <si>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</si>
  <si>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</si>
  <si>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</si>
  <si>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</si>
  <si>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</si>
  <si>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</si>
  <si>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</si>
  <si>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</si>
  <si>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</si>
  <si>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</si>
  <si>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</si>
  <si>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</si>
  <si>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</si>
  <si>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</si>
  <si>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</si>
  <si>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</si>
  <si>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</si>
  <si>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</si>
  <si>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</si>
  <si>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</si>
  <si>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</si>
  <si>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</si>
  <si>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</si>
  <si>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</si>
  <si>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</si>
  <si>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</si>
  <si>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</si>
  <si>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</si>
  <si>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</si>
  <si>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</si>
  <si>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</si>
  <si>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</si>
  <si>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</si>
  <si>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</si>
  <si>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</si>
  <si>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</si>
  <si>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</si>
  <si>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</si>
  <si>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</si>
  <si>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</si>
  <si>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</si>
  <si>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</si>
  <si>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</si>
  <si>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</si>
  <si>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</si>
  <si>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</si>
  <si>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</si>
  <si>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</si>
  <si>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</si>
  <si>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</si>
  <si>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</si>
  <si>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</si>
  <si>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</si>
  <si>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</si>
  <si>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</si>
  <si>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</si>
  <si>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</si>
  <si>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</si>
  <si>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</si>
  <si>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</si>
  <si>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</si>
  <si>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</si>
  <si>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</si>
  <si>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</si>
  <si>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</si>
  <si>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</si>
  <si>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</si>
  <si>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</si>
  <si>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</si>
  <si>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</si>
  <si>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</si>
  <si>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</si>
  <si>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</si>
  <si>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</si>
  <si>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</si>
  <si>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</si>
  <si>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</si>
  <si>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</si>
  <si>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</si>
  <si>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</si>
  <si>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</si>
  <si>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</si>
  <si>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</si>
  <si>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</si>
  <si>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</si>
  <si>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</si>
  <si>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</si>
  <si>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</si>
  <si>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</si>
  <si>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</si>
  <si>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</si>
  <si>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</si>
  <si>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</si>
  <si>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</si>
  <si>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</si>
  <si>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</si>
  <si>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</si>
  <si>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</si>
  <si>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</si>
  <si>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</si>
  <si>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</si>
  <si>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</si>
  <si>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</si>
  <si>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</si>
  <si>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</si>
  <si>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</si>
  <si>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</si>
  <si>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</si>
  <si>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</si>
  <si>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</si>
  <si>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</si>
  <si>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</si>
  <si>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</si>
  <si>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</si>
  <si>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</si>
  <si>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</si>
  <si>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</si>
  <si>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</si>
  <si>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</si>
  <si>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</si>
  <si>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</si>
  <si>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</si>
  <si>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</si>
  <si>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</si>
  <si>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</si>
  <si>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</si>
  <si>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</si>
  <si>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</si>
  <si>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</si>
  <si>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</si>
  <si>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</si>
  <si>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</si>
  <si>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</si>
  <si>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</si>
  <si>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</si>
  <si>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</si>
  <si>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</si>
  <si>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</si>
  <si>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</si>
  <si>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</si>
  <si>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</si>
  <si>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</si>
  <si>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</si>
  <si>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</si>
  <si>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</si>
  <si>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</si>
  <si>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</si>
  <si>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</si>
  <si>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</si>
  <si>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</si>
  <si>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</si>
  <si>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</si>
  <si>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</si>
  <si>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</si>
  <si>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</si>
  <si>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</si>
  <si>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</si>
  <si>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</si>
  <si>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</si>
  <si>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</si>
  <si>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</si>
  <si>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</si>
  <si>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</si>
  <si>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</si>
  <si>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</si>
  <si>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</si>
  <si>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</si>
  <si>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</si>
  <si>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</si>
  <si>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</si>
  <si>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</si>
  <si>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</si>
  <si>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</si>
  <si>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</si>
  <si>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</si>
  <si>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</si>
  <si>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</si>
  <si>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</si>
  <si>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</si>
  <si>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</si>
  <si>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</si>
  <si>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</si>
  <si>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</si>
  <si>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</si>
  <si>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</si>
  <si>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</si>
  <si>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</si>
  <si>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</si>
  <si>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</si>
  <si>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</si>
  <si>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</si>
  <si>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</si>
  <si>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</si>
  <si>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</si>
  <si>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</si>
  <si>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</si>
  <si>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</si>
  <si>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</si>
  <si>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</si>
  <si>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</si>
  <si>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</si>
  <si>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</si>
  <si>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</si>
  <si>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</si>
  <si>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</si>
  <si>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</si>
  <si>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</si>
  <si>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</si>
  <si>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</si>
  <si>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</si>
  <si>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</si>
  <si>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</si>
  <si>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</si>
  <si>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</si>
  <si>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</si>
  <si>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</si>
  <si>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</si>
  <si>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</si>
  <si>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</si>
  <si>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</si>
  <si>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</si>
  <si>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</si>
  <si>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</si>
  <si>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</si>
  <si>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</si>
  <si>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</si>
  <si>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</si>
  <si>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</si>
  <si>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</si>
  <si>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</si>
  <si>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</si>
  <si>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</si>
  <si>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</si>
  <si>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</si>
  <si>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</si>
  <si>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</si>
  <si>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</si>
  <si>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</si>
  <si>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</si>
  <si>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</si>
  <si>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</si>
  <si>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</si>
  <si>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</si>
  <si>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</si>
  <si>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</si>
  <si>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</si>
  <si>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</si>
  <si>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</si>
  <si>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</si>
  <si>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</si>
  <si>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</si>
  <si>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</si>
  <si>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</si>
  <si>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</si>
  <si>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</si>
  <si>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</si>
  <si>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</si>
  <si>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</si>
  <si>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</si>
  <si>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</si>
  <si>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</si>
  <si>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</si>
  <si>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</si>
  <si>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</si>
  <si>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</si>
  <si>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</si>
  <si>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</si>
  <si>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</si>
  <si>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</si>
  <si>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</si>
  <si>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</si>
  <si>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</si>
  <si>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</si>
  <si>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</si>
  <si>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</si>
  <si>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</si>
  <si>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</si>
  <si>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</si>
  <si>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</si>
  <si>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</si>
  <si>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</si>
  <si>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</si>
  <si>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</si>
  <si>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</si>
  <si>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</si>
  <si>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</si>
  <si>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</si>
  <si>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</si>
  <si>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</si>
  <si>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</si>
  <si>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</si>
  <si>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</si>
  <si>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</si>
  <si>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</si>
  <si>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</si>
  <si>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</si>
  <si>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</si>
  <si>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</si>
  <si>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</si>
  <si>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</si>
  <si>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</si>
  <si>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</si>
  <si>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</si>
  <si>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</si>
  <si>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</si>
  <si>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</si>
  <si>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</si>
  <si>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</si>
  <si>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</si>
  <si>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</si>
  <si>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</si>
  <si>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</si>
  <si>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</si>
  <si>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</si>
  <si>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</si>
  <si>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</si>
  <si>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</si>
  <si>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</si>
  <si>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</si>
  <si>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</si>
  <si>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</si>
  <si>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</si>
  <si>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</si>
  <si>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</si>
  <si>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</si>
  <si>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</si>
  <si>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</si>
  <si>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</si>
  <si>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</si>
  <si>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</si>
  <si>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</si>
  <si>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</si>
  <si>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</si>
  <si>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</si>
  <si>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</si>
  <si>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</si>
  <si>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</si>
  <si>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</si>
  <si>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</si>
  <si>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</si>
  <si>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</si>
  <si>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</si>
  <si>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</si>
  <si>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</si>
  <si>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</si>
  <si>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</si>
  <si>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</si>
  <si>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</si>
  <si>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</si>
  <si>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</si>
  <si>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</si>
  <si>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</si>
  <si>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</si>
  <si>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</si>
  <si>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</si>
  <si>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</si>
  <si>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</si>
  <si>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</si>
  <si>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</si>
  <si>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</si>
  <si>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</si>
  <si>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</si>
  <si>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</si>
  <si>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</si>
  <si>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</si>
  <si>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</si>
  <si>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</si>
  <si>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</si>
  <si>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</si>
  <si>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</si>
  <si>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</si>
  <si>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</si>
  <si>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</si>
  <si>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</si>
  <si>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</si>
  <si>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</si>
  <si>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</si>
  <si>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</si>
  <si>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</si>
  <si>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</si>
  <si>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</si>
  <si>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</si>
  <si>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</si>
  <si>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</si>
  <si>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</si>
  <si>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</si>
  <si>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</si>
  <si>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</si>
  <si>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</si>
  <si>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</si>
  <si>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</si>
  <si>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</si>
  <si>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</si>
  <si>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</si>
  <si>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</si>
  <si>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</si>
  <si>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</si>
  <si>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</si>
  <si>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</si>
  <si>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</si>
  <si>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</si>
  <si>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</si>
  <si>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</si>
  <si>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</si>
  <si>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</si>
  <si>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</si>
  <si>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</si>
  <si>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</si>
  <si>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</si>
  <si>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</si>
  <si>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</si>
  <si>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</si>
  <si>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</si>
  <si>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</si>
  <si>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</si>
  <si>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</si>
  <si>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</si>
  <si>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</si>
  <si>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</si>
  <si>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</si>
  <si>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</si>
  <si>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</si>
  <si>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</si>
  <si>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</si>
  <si>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</si>
  <si>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</si>
  <si>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</si>
  <si>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</si>
  <si>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</si>
  <si>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</si>
  <si>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</si>
  <si>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</si>
  <si>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</si>
  <si>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</si>
  <si>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</si>
  <si>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</si>
  <si>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</si>
  <si>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</si>
  <si>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</si>
  <si>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</si>
  <si>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</si>
  <si>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</si>
  <si>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</si>
  <si>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</si>
  <si>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</si>
  <si>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</si>
  <si>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</si>
  <si>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</si>
  <si>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</si>
  <si>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</si>
  <si>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</si>
  <si>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</si>
  <si>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</si>
  <si>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</si>
  <si>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</si>
  <si>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</si>
  <si>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</si>
  <si>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</si>
  <si>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</si>
  <si>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</si>
  <si>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</si>
  <si>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</si>
  <si>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</si>
  <si>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</si>
  <si>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</si>
  <si>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</si>
  <si>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</si>
  <si>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</si>
  <si>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</si>
  <si>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</si>
  <si>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</si>
  <si>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</si>
  <si>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</si>
  <si>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</si>
  <si>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</si>
  <si>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</si>
  <si>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</si>
  <si>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</si>
  <si>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</si>
  <si>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</si>
  <si>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</si>
  <si>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</si>
  <si>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</si>
  <si>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</si>
  <si>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</si>
  <si>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</si>
  <si>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</si>
  <si>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</si>
  <si>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</si>
  <si>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</si>
  <si>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</si>
  <si>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</si>
  <si>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</si>
  <si>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</si>
  <si>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</si>
  <si>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</si>
  <si>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</si>
  <si>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</si>
  <si>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</si>
  <si>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</si>
  <si>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</si>
  <si>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</si>
  <si>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</si>
  <si>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</si>
  <si>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</si>
  <si>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</si>
  <si>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</si>
  <si>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</si>
  <si>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</si>
  <si>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</si>
  <si>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</si>
  <si>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</si>
  <si>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</si>
  <si>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</si>
  <si>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</si>
  <si>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</si>
  <si>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</si>
  <si>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</si>
  <si>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</si>
  <si>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</si>
  <si>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</si>
  <si>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</si>
  <si>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</si>
  <si>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</si>
  <si>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</si>
  <si>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</si>
  <si>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</si>
  <si>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</si>
  <si>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</si>
  <si>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</si>
  <si>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</si>
  <si>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</si>
  <si>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</si>
  <si>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</si>
  <si>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</si>
  <si>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</si>
  <si>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</si>
  <si>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</si>
  <si>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</si>
  <si>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</si>
  <si>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</si>
  <si>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</si>
  <si>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</si>
  <si>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</si>
  <si>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</si>
  <si>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</si>
  <si>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</si>
  <si>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</si>
  <si>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</si>
  <si>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</si>
  <si>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</si>
  <si>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</si>
  <si>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</si>
  <si>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</si>
  <si>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</si>
  <si>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</si>
  <si>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</si>
  <si>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</si>
  <si>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</si>
  <si>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</si>
  <si>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</si>
  <si>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</si>
  <si>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</si>
  <si>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</si>
  <si>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</si>
  <si>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</si>
  <si>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</si>
  <si>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</si>
  <si>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</si>
  <si>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</si>
  <si>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</si>
  <si>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</si>
  <si>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</si>
  <si>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</si>
  <si>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</si>
  <si>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</si>
  <si>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</si>
  <si>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</si>
  <si>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</si>
  <si>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</si>
  <si>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</si>
  <si>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</si>
  <si>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</si>
  <si>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</si>
  <si>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</si>
  <si>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</si>
  <si>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</si>
  <si>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</si>
  <si>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</si>
  <si>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</si>
  <si>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</si>
  <si>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</si>
  <si>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</si>
  <si>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</si>
  <si>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</si>
  <si>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</si>
  <si>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</si>
  <si>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</si>
  <si>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</si>
  <si>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</si>
  <si>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</si>
  <si>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</si>
  <si>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</si>
  <si>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</si>
  <si>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</si>
  <si>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</si>
  <si>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</si>
  <si>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</si>
  <si>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</si>
  <si>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</si>
  <si>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</si>
  <si>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</si>
  <si>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</si>
  <si>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</si>
  <si>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</si>
  <si>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</si>
  <si>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</si>
  <si>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</si>
  <si>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</si>
  <si>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</si>
  <si>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</si>
  <si>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</si>
  <si>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</si>
  <si>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</si>
  <si>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</si>
  <si>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</si>
  <si>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</si>
  <si>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</si>
  <si>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</si>
  <si>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</si>
  <si>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</si>
  <si>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</si>
  <si>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</si>
  <si>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</si>
  <si>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</si>
  <si>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</si>
  <si>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</si>
  <si>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</si>
  <si>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</si>
  <si>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</si>
  <si>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</si>
  <si>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</si>
  <si>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</si>
  <si>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</si>
  <si>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</si>
  <si>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</si>
  <si>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</si>
  <si>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</si>
  <si>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</si>
  <si>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</si>
  <si>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</si>
  <si>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</si>
  <si>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</si>
  <si>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</si>
  <si>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</si>
  <si>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</si>
  <si>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</si>
  <si>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</si>
  <si>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</si>
  <si>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</si>
  <si>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</si>
  <si>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</si>
  <si>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</si>
  <si>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</si>
  <si>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</si>
  <si>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</si>
  <si>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</si>
  <si>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</si>
  <si>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</si>
  <si>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</si>
  <si>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</si>
  <si>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</si>
  <si>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</si>
  <si>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</si>
  <si>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</si>
  <si>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</si>
  <si>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</si>
  <si>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</si>
  <si>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</si>
  <si>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</si>
  <si>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</si>
  <si>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</si>
  <si>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</si>
  <si>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</si>
  <si>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</si>
  <si>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</si>
  <si>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</si>
  <si>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</si>
  <si>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</si>
  <si>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</si>
  <si>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</si>
  <si>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</si>
  <si>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</si>
  <si>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</si>
  <si>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</si>
  <si>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</si>
  <si>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</si>
  <si>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</si>
  <si>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</si>
  <si>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</si>
  <si>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</si>
  <si>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</si>
  <si>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</si>
  <si>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</si>
  <si>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</si>
  <si>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</si>
  <si>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</si>
  <si>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</si>
  <si>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</si>
  <si>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</si>
  <si>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</si>
  <si>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</si>
  <si>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</si>
  <si>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</si>
  <si>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</si>
  <si>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</si>
  <si>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</si>
  <si>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</si>
  <si>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</si>
  <si>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</si>
  <si>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</si>
  <si>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</si>
  <si>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</si>
  <si>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</si>
  <si>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</si>
  <si>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</si>
  <si>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</si>
  <si>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</si>
  <si>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</si>
  <si>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</si>
  <si>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</si>
  <si>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</si>
  <si>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</si>
  <si>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</si>
  <si>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</si>
  <si>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</si>
  <si>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</si>
  <si>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</si>
  <si>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</si>
  <si>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</si>
  <si>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</si>
  <si>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</si>
  <si>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</si>
  <si>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</si>
  <si>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</si>
  <si>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</si>
  <si>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</si>
  <si>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</si>
  <si>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</si>
  <si>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</si>
  <si>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</si>
  <si>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</si>
  <si>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</si>
  <si>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</si>
  <si>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</si>
  <si>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</si>
  <si>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</si>
  <si>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</si>
  <si>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</si>
  <si>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</si>
  <si>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</si>
  <si>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</si>
  <si>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</si>
  <si>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</si>
  <si>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</si>
  <si>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</si>
  <si>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</si>
  <si>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</si>
  <si>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</si>
  <si>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</si>
  <si>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</si>
  <si>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</si>
  <si>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</si>
  <si>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</si>
  <si>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</si>
  <si>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</si>
  <si>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</si>
  <si>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</si>
  <si>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</si>
  <si>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</si>
  <si>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</si>
  <si>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</si>
  <si>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</si>
  <si>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</si>
  <si>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</si>
  <si>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</si>
  <si>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</si>
  <si>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</si>
  <si>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</si>
  <si>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</si>
  <si>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</si>
  <si>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</si>
  <si>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</si>
  <si>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</si>
  <si>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</si>
  <si>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</si>
  <si>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</si>
  <si>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</si>
  <si>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</si>
  <si>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</si>
  <si>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</si>
  <si>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</si>
  <si>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</si>
  <si>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</si>
  <si>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</si>
  <si>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</si>
  <si>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</si>
  <si>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</si>
  <si>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</si>
  <si>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</si>
  <si>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</si>
  <si>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</si>
  <si>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</si>
  <si>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</si>
  <si>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</si>
  <si>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</si>
  <si>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</si>
  <si>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</si>
  <si>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</si>
  <si>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</si>
  <si>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</si>
  <si>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</si>
  <si>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</si>
  <si>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</si>
  <si>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</si>
  <si>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</si>
  <si>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</si>
  <si>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</si>
  <si>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</si>
  <si>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</si>
  <si>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</si>
  <si>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</si>
  <si>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</si>
  <si>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</si>
  <si>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</si>
  <si>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</si>
  <si>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</si>
  <si>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</si>
  <si>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</si>
  <si>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</si>
  <si>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</si>
  <si>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</si>
  <si>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</si>
  <si>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</si>
  <si>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</si>
  <si>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</si>
  <si>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</si>
  <si>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</si>
  <si>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</si>
  <si>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</si>
  <si>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</si>
  <si>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</si>
  <si>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</si>
  <si>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</si>
  <si>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</si>
  <si>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</si>
  <si>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</si>
  <si>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</si>
  <si>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</si>
  <si>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</si>
  <si>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</si>
  <si>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</si>
  <si>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</si>
  <si>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</si>
  <si>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</si>
  <si>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</si>
  <si>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</si>
  <si>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</si>
  <si>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</si>
  <si>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</si>
  <si>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</si>
  <si>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</si>
  <si>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</si>
  <si>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</si>
  <si>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</si>
  <si>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</si>
  <si>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</si>
  <si>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</si>
  <si>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</si>
  <si>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</si>
  <si>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</si>
  <si>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</si>
  <si>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</si>
  <si>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</si>
  <si>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</si>
  <si>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</si>
  <si>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</si>
  <si>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</si>
  <si>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</si>
  <si>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</si>
  <si>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</si>
  <si>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</si>
  <si>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</si>
  <si>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</si>
  <si>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</si>
  <si>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</si>
  <si>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</si>
  <si>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</si>
  <si>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</si>
  <si>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</si>
  <si>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</si>
  <si>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</si>
  <si>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</si>
  <si>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</si>
  <si>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</si>
  <si>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</si>
  <si>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</si>
  <si>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</si>
  <si>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</si>
  <si>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</si>
  <si>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</si>
  <si>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</si>
  <si>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</si>
  <si>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</si>
  <si>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</si>
  <si>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</si>
  <si>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</si>
  <si>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</si>
  <si>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</si>
  <si>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</si>
  <si>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</si>
  <si>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</si>
  <si>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</si>
  <si>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</si>
  <si>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</si>
  <si>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</si>
  <si>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</si>
  <si>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</si>
  <si>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</si>
  <si>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</si>
  <si>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</si>
  <si>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</si>
  <si>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</si>
  <si>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</si>
  <si>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</si>
  <si>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</si>
  <si>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</si>
  <si>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</si>
  <si>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</si>
  <si>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</si>
  <si>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</si>
  <si>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</si>
  <si>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</si>
  <si>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</si>
  <si>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</si>
  <si>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</si>
  <si>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</si>
  <si>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</si>
  <si>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</si>
  <si>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</si>
  <si>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</si>
  <si>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</si>
  <si>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</si>
  <si>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</si>
  <si>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</si>
  <si>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</si>
  <si>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</si>
  <si>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</si>
  <si>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</si>
  <si>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</si>
  <si>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</si>
  <si>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</si>
  <si>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</si>
  <si>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</si>
  <si>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</si>
  <si>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</si>
  <si>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</si>
  <si>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</si>
  <si>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</si>
  <si>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</si>
  <si>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</si>
  <si>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</si>
  <si>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</si>
  <si>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</si>
  <si>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</si>
  <si>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</si>
  <si>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</si>
  <si>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</si>
  <si>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</si>
  <si>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</si>
  <si>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</si>
  <si>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</si>
  <si>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</si>
  <si>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</si>
  <si>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</si>
  <si>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</si>
  <si>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</si>
  <si>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</si>
  <si>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</si>
  <si>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</si>
  <si>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</si>
  <si>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</si>
  <si>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</si>
  <si>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</si>
  <si>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</si>
  <si>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</si>
  <si>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</si>
  <si>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</si>
  <si>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</si>
  <si>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</si>
  <si>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</si>
  <si>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</si>
  <si>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</si>
  <si>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</si>
  <si>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</si>
  <si>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</si>
  <si>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</si>
  <si>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</si>
  <si>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</si>
  <si>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</si>
  <si>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</si>
  <si>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</si>
  <si>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</si>
  <si>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</si>
  <si>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</si>
  <si>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</si>
  <si>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</si>
  <si>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</si>
  <si>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</si>
  <si>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</si>
  <si>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</si>
  <si>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</si>
  <si>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</si>
  <si>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</si>
  <si>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</si>
  <si>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</si>
  <si>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</si>
  <si>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</si>
  <si>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</si>
  <si>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</si>
  <si>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</si>
  <si>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</si>
  <si>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</si>
  <si>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</si>
  <si>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</si>
  <si>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</si>
  <si>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</si>
  <si>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</si>
  <si>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</si>
  <si>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</si>
  <si>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</si>
  <si>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</si>
  <si>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</si>
  <si>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</si>
  <si>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</si>
  <si>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</si>
  <si>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</si>
  <si>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</si>
  <si>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</si>
  <si>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</si>
  <si>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</si>
  <si>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</si>
  <si>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</si>
  <si>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</si>
  <si>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</si>
  <si>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</si>
  <si>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</si>
  <si>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</si>
  <si>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</si>
  <si>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</si>
  <si>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</si>
  <si>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</si>
  <si>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</si>
  <si>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</si>
  <si>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</si>
  <si>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</si>
  <si>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</si>
  <si>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</si>
  <si>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</si>
  <si>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</si>
  <si>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</si>
  <si>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</si>
  <si>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</si>
  <si>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</si>
  <si>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</si>
  <si>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</si>
  <si>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</si>
  <si>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</si>
  <si>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</si>
  <si>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</si>
  <si>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</si>
  <si>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</si>
  <si>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</si>
  <si>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</si>
  <si>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</si>
  <si>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</si>
  <si>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</si>
  <si>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</si>
  <si>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</si>
  <si>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</si>
  <si>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</si>
  <si>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</si>
  <si>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</si>
  <si>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</si>
  <si>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</si>
  <si>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</si>
  <si>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</si>
  <si>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</si>
  <si>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</si>
  <si>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</si>
  <si>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</si>
  <si>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</si>
  <si>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</si>
  <si>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</si>
  <si>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</si>
  <si>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</si>
  <si>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</si>
  <si>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</si>
  <si>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</si>
  <si>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</si>
  <si>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</si>
  <si>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</si>
  <si>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</si>
  <si>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</si>
  <si>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</si>
  <si>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</si>
  <si>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</si>
  <si>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</si>
  <si>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</si>
  <si>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</si>
  <si>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</si>
  <si>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</si>
  <si>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</si>
  <si>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</si>
  <si>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</si>
  <si>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</si>
  <si>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</si>
  <si>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</si>
  <si>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</si>
  <si>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</si>
  <si>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</si>
  <si>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</si>
  <si>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</si>
  <si>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</si>
  <si>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</si>
  <si>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</si>
  <si>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</si>
  <si>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</si>
  <si>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</si>
  <si>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</si>
  <si>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</si>
  <si>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</si>
  <si>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</si>
  <si>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</si>
  <si>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</si>
  <si>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</si>
  <si>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</si>
  <si>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</si>
  <si>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</si>
  <si>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</si>
  <si>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</si>
  <si>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</si>
  <si>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</si>
  <si>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</si>
  <si>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</si>
  <si>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</si>
  <si>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</si>
  <si>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</si>
  <si>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</si>
  <si>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</si>
  <si>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</si>
  <si>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</si>
  <si>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</si>
  <si>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</si>
  <si>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</si>
  <si>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</si>
  <si>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</si>
  <si>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</si>
  <si>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</si>
  <si>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</si>
  <si>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</si>
  <si>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</si>
  <si>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</si>
  <si>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</si>
  <si>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</si>
  <si>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</si>
  <si>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</si>
  <si>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</si>
  <si>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</si>
  <si>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</si>
  <si>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</si>
  <si>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</si>
  <si>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</si>
  <si>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</si>
  <si>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</si>
  <si>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</si>
  <si>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</si>
  <si>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</si>
  <si>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</si>
  <si>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</si>
  <si>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</si>
  <si>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</si>
  <si>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</si>
  <si>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</si>
  <si>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</si>
  <si>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</si>
  <si>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</si>
  <si>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</si>
  <si>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</si>
  <si>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</si>
  <si>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</si>
  <si>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</si>
  <si>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</si>
  <si>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</si>
  <si>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</si>
  <si>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</si>
  <si>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</si>
  <si>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</si>
  <si>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</si>
  <si>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</si>
  <si>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</si>
  <si>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</si>
  <si>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</si>
  <si>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</si>
  <si>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</si>
  <si>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</si>
  <si>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</si>
  <si>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</si>
  <si>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</si>
  <si>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</si>
  <si>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</si>
  <si>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</si>
  <si>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</si>
  <si>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</si>
  <si>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</si>
  <si>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</si>
  <si>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</si>
  <si>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</si>
  <si>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</si>
  <si>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</si>
  <si>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</si>
  <si>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</si>
  <si>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</si>
  <si>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</si>
  <si>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</si>
  <si>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</si>
  <si>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</si>
  <si>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</si>
  <si>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</si>
  <si>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</si>
  <si>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</si>
  <si>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</si>
  <si>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</si>
  <si>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</si>
  <si>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</si>
  <si>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</si>
  <si>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</si>
  <si>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</si>
  <si>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</si>
  <si>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</si>
  <si>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</si>
  <si>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</si>
  <si>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</si>
  <si>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</si>
  <si>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</si>
  <si>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</si>
  <si>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</si>
  <si>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</si>
  <si>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</si>
  <si>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</si>
  <si>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</si>
  <si>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</si>
  <si>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</si>
  <si>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</si>
  <si>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</si>
  <si>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</si>
  <si>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</si>
  <si>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</si>
  <si>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</si>
  <si>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</si>
  <si>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</si>
  <si>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</si>
  <si>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</si>
  <si>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</si>
  <si>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</si>
  <si>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</si>
  <si>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</si>
  <si>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</si>
  <si>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</si>
  <si>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</si>
  <si>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</si>
  <si>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</si>
  <si>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</si>
  <si>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</si>
  <si>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</si>
  <si>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</si>
  <si>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</si>
  <si>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</si>
  <si>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</si>
  <si>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</si>
  <si>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</si>
  <si>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</si>
  <si>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</si>
  <si>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</si>
  <si>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</si>
  <si>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</si>
  <si>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</si>
  <si>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</si>
  <si>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</si>
  <si>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</si>
  <si>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</si>
  <si>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</si>
  <si>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</si>
  <si>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</si>
  <si>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</si>
  <si>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</si>
  <si>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</si>
  <si>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</si>
  <si>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</si>
  <si>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</si>
  <si>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</si>
  <si>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</si>
  <si>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</si>
  <si>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</si>
  <si>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</si>
  <si>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</si>
  <si>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</si>
  <si>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</si>
  <si>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</si>
  <si>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</si>
  <si>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</si>
  <si>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</si>
  <si>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</si>
  <si>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</si>
  <si>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</si>
  <si>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</si>
  <si>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</si>
  <si>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</si>
  <si>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</si>
  <si>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</si>
  <si>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</si>
  <si>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</si>
  <si>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</si>
  <si>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</si>
  <si>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</si>
  <si>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</si>
  <si>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</si>
  <si>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</si>
  <si>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</si>
  <si>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</si>
  <si>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</si>
  <si>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</si>
  <si>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</si>
  <si>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</si>
  <si>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</si>
  <si>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</si>
  <si>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</si>
  <si>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</si>
  <si>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</si>
  <si>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</si>
  <si>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</si>
  <si>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</si>
  <si>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</si>
  <si>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</si>
  <si>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</si>
  <si>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</si>
  <si>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</si>
  <si>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</si>
  <si>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</si>
  <si>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</si>
  <si>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</si>
  <si>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</si>
  <si>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</si>
  <si>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</si>
  <si>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</si>
  <si>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</si>
  <si>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</si>
  <si>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</si>
  <si>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</si>
  <si>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</si>
  <si>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</si>
  <si>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</si>
  <si>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</si>
  <si>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</si>
  <si>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</si>
  <si>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</si>
  <si>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</si>
  <si>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</si>
  <si>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</si>
  <si>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</si>
  <si>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</si>
  <si>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</si>
  <si>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</si>
  <si>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</si>
  <si>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</si>
  <si>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</si>
  <si>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</si>
  <si>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</si>
  <si>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</si>
  <si>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</si>
  <si>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</si>
  <si>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</si>
  <si>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</si>
  <si>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</si>
  <si>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</si>
  <si>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</si>
  <si>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</si>
  <si>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</si>
  <si>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</si>
  <si>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</si>
  <si>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</si>
  <si>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</si>
  <si>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</si>
  <si>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</si>
  <si>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</si>
  <si>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</si>
  <si>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</si>
  <si>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</si>
  <si>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</si>
  <si>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</si>
  <si>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</si>
  <si>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</si>
  <si>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</si>
  <si>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</si>
  <si>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</si>
  <si>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</si>
  <si>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</si>
  <si>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</si>
  <si>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</si>
  <si>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</si>
  <si>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</si>
  <si>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</si>
  <si>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</si>
  <si>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</si>
  <si>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</si>
  <si>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</si>
  <si>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</si>
  <si>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</si>
  <si>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</si>
  <si>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</si>
  <si>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</si>
  <si>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</si>
  <si>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</si>
  <si>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</si>
  <si>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</si>
  <si>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</si>
  <si>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</si>
  <si>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</si>
  <si>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</si>
  <si>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</si>
  <si>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</si>
  <si>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</si>
  <si>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</si>
  <si>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</si>
  <si>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</si>
  <si>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</si>
  <si>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</si>
  <si>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</si>
  <si>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</si>
  <si>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</si>
  <si>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</si>
  <si>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</si>
  <si>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</si>
  <si>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</si>
  <si>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</si>
  <si>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</si>
  <si>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</si>
  <si>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</si>
  <si>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</si>
  <si>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</si>
  <si>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</si>
  <si>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</si>
  <si>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</si>
  <si>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</si>
  <si>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</si>
  <si>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</si>
  <si>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</si>
  <si>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</si>
  <si>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</si>
  <si>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</si>
  <si>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</si>
  <si>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</si>
  <si>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</si>
  <si>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</si>
  <si>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</si>
  <si>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</si>
  <si>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</si>
  <si>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</si>
  <si>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</si>
  <si>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</si>
  <si>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</si>
  <si>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</si>
  <si>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</si>
  <si>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</si>
  <si>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</si>
  <si>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</si>
  <si>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</si>
  <si>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</si>
  <si>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</si>
  <si>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</si>
  <si>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</si>
  <si>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</si>
  <si>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</si>
  <si>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</si>
  <si>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</si>
  <si>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</si>
  <si>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</si>
  <si>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</si>
  <si>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</si>
  <si>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</si>
  <si>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</si>
  <si>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</si>
  <si>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</si>
  <si>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</si>
  <si>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</si>
  <si>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</si>
  <si>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</si>
  <si>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</si>
  <si>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</si>
  <si>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</si>
  <si>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</si>
  <si>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</si>
  <si>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</si>
  <si>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</si>
  <si>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</si>
  <si>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</si>
  <si>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</si>
  <si>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</si>
  <si>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</si>
  <si>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</si>
  <si>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</si>
  <si>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</si>
  <si>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</si>
  <si>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</si>
  <si>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</si>
  <si>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</si>
  <si>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</si>
  <si>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</si>
  <si>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</si>
  <si>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</si>
  <si>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</si>
  <si>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</si>
  <si>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</si>
  <si>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</si>
  <si>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</si>
  <si>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</si>
  <si>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</si>
  <si>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</si>
  <si>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</si>
  <si>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</si>
  <si>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</si>
  <si>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</si>
  <si>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</si>
  <si>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</si>
  <si>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</si>
  <si>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</si>
  <si>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</si>
  <si>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</si>
  <si>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</si>
  <si>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</si>
  <si>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</si>
  <si>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</si>
  <si>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</si>
  <si>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</si>
  <si>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</si>
  <si>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</si>
  <si>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</si>
  <si>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</si>
  <si>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</si>
  <si>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</si>
  <si>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</si>
  <si>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</si>
  <si>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</si>
  <si>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</si>
  <si>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</si>
  <si>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</si>
  <si>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</si>
  <si>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</si>
  <si>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</si>
  <si>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</si>
  <si>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</si>
  <si>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</si>
  <si>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</si>
  <si>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</si>
  <si>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</si>
  <si>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</si>
  <si>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</si>
  <si>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</si>
  <si>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</si>
  <si>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</si>
  <si>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</si>
  <si>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</si>
  <si>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</si>
  <si>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</si>
  <si>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</si>
  <si>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</si>
  <si>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</si>
  <si>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</si>
  <si>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</si>
  <si>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</si>
  <si>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</si>
  <si>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</si>
  <si>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</si>
  <si>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</si>
  <si>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</si>
  <si>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</si>
  <si>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</si>
  <si>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</si>
  <si>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</si>
  <si>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</si>
  <si>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</si>
  <si>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</si>
  <si>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</si>
  <si>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</si>
  <si>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</si>
  <si>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</si>
  <si>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</si>
  <si>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</si>
  <si>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</si>
  <si>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</si>
  <si>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</si>
  <si>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</si>
  <si>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</si>
  <si>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</si>
  <si>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</si>
  <si>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</si>
  <si>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</si>
  <si>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</si>
  <si>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</si>
  <si>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</si>
  <si>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</si>
  <si>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</si>
  <si>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</si>
  <si>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</si>
  <si>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</si>
  <si>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</si>
  <si>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</si>
  <si>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</si>
  <si>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</si>
  <si>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</si>
  <si>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</si>
  <si>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</si>
  <si>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</si>
  <si>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</si>
  <si>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</si>
  <si>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</si>
  <si>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</si>
  <si>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</si>
  <si>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</si>
  <si>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</si>
  <si>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</si>
  <si>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</si>
  <si>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</si>
  <si>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</si>
  <si>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</si>
  <si>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</si>
  <si>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</si>
  <si>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</si>
  <si>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</si>
  <si>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</si>
  <si>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</si>
  <si>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</si>
  <si>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</si>
  <si>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</si>
  <si>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</si>
  <si>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</si>
  <si>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</si>
  <si>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</si>
  <si>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</si>
  <si>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</si>
  <si>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</si>
  <si>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</si>
  <si>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</si>
  <si>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</si>
  <si>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</si>
  <si>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</si>
  <si>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</si>
  <si>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</si>
  <si>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</si>
  <si>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</si>
  <si>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</si>
  <si>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</si>
  <si>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</si>
  <si>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</si>
  <si>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</si>
  <si>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</si>
  <si>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</si>
  <si>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</si>
  <si>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</si>
  <si>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</si>
  <si>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</si>
  <si>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</si>
  <si>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</si>
  <si>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</si>
  <si>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</si>
  <si>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</si>
  <si>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</si>
  <si>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</si>
  <si>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</si>
  <si>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</si>
  <si>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</si>
  <si>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</si>
  <si>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</si>
  <si>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</si>
  <si>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</si>
  <si>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</si>
  <si>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</si>
  <si>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</si>
  <si>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</si>
  <si>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</si>
  <si>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</si>
  <si>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</si>
  <si>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</si>
  <si>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</si>
  <si>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</si>
  <si>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</si>
  <si>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</si>
  <si>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</si>
  <si>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</si>
  <si>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</si>
  <si>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</si>
  <si>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</si>
  <si>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</si>
  <si>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</si>
  <si>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</si>
  <si>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</si>
  <si>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</si>
  <si>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</si>
  <si>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</si>
  <si>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</si>
  <si>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</si>
  <si>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</si>
  <si>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</si>
  <si>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</si>
  <si>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</si>
  <si>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</si>
  <si>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</si>
  <si>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</si>
  <si>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</si>
  <si>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</si>
  <si>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</si>
  <si>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</si>
  <si>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</si>
  <si>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</si>
  <si>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</si>
  <si>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</si>
  <si>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</si>
  <si>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</si>
  <si>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</si>
  <si>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</si>
  <si>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</si>
  <si>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</si>
  <si>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</si>
  <si>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</si>
  <si>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</si>
  <si>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</si>
  <si>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</si>
  <si>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</si>
  <si>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</si>
  <si>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</si>
  <si>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</si>
  <si>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</si>
  <si>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</si>
  <si>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</si>
  <si>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</si>
  <si>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</si>
  <si>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</si>
  <si>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</si>
  <si>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</si>
  <si>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</si>
  <si>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</si>
  <si>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</si>
  <si>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</si>
  <si>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</si>
  <si>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</si>
  <si>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</si>
  <si>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</si>
  <si>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</si>
  <si>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</si>
  <si>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</si>
  <si>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</si>
  <si>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</si>
  <si>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</si>
  <si>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</si>
  <si>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</si>
  <si>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</si>
  <si>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</si>
  <si>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</si>
  <si>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</si>
  <si>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</si>
  <si>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</si>
  <si>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</si>
  <si>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</si>
  <si>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</si>
  <si>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</si>
  <si>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</si>
  <si>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</si>
  <si>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</si>
  <si>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</si>
  <si>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</si>
  <si>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</si>
  <si>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</si>
  <si>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</si>
  <si>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</si>
  <si>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</si>
  <si>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</si>
  <si>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</si>
  <si>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</si>
  <si>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</si>
  <si>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</si>
  <si>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</si>
  <si>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</si>
  <si>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</si>
  <si>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</si>
  <si>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</si>
  <si>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</si>
  <si>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</si>
  <si>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</si>
  <si>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</si>
  <si>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</si>
  <si>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</si>
  <si>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</si>
  <si>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</si>
  <si>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</si>
  <si>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</si>
  <si>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</si>
  <si>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</si>
  <si>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</si>
  <si>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</si>
  <si>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</si>
  <si>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</si>
  <si>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</si>
  <si>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</si>
  <si>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</si>
  <si>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</si>
  <si>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</si>
  <si>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</si>
  <si>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</si>
  <si>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</si>
  <si>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</si>
  <si>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</si>
  <si>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</si>
  <si>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</si>
  <si>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</si>
  <si>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</si>
  <si>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</si>
  <si>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</si>
  <si>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</si>
  <si>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</si>
  <si>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</si>
  <si>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</si>
  <si>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</si>
  <si>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</si>
  <si>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</si>
  <si>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</si>
  <si>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</si>
  <si>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</si>
  <si>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</si>
  <si>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</si>
  <si>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</si>
  <si>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</si>
  <si>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</si>
  <si>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</si>
  <si>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</si>
  <si>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</si>
  <si>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</si>
  <si>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</si>
  <si>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</si>
  <si>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</si>
  <si>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</si>
  <si>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</si>
  <si>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</si>
  <si>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</si>
  <si>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</si>
  <si>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</si>
  <si>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</si>
  <si>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</si>
  <si>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</si>
  <si>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</si>
  <si>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</si>
  <si>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</si>
  <si>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</si>
  <si>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</si>
  <si>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</si>
  <si>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</si>
  <si>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</si>
  <si>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</si>
  <si>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</si>
  <si>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</si>
  <si>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</si>
  <si>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</si>
  <si>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</si>
  <si>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</si>
  <si>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</si>
  <si>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</si>
  <si>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</si>
  <si>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</si>
  <si>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</si>
  <si>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</si>
  <si>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</si>
  <si>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</si>
  <si>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</si>
  <si>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</si>
  <si>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</si>
  <si>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</si>
  <si>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</si>
  <si>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</si>
  <si>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</si>
  <si>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</si>
  <si>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</si>
  <si>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</si>
  <si>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</si>
  <si>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</si>
  <si>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</si>
  <si>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</si>
  <si>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</si>
  <si>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</si>
  <si>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</si>
  <si>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</si>
  <si>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</si>
  <si>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</si>
  <si>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</si>
  <si>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</si>
  <si>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</si>
  <si>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</si>
  <si>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</si>
  <si>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</si>
  <si>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</si>
  <si>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</si>
  <si>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</si>
  <si>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</si>
  <si>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</si>
  <si>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</si>
  <si>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</si>
  <si>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</si>
  <si>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</si>
  <si>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</si>
  <si>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</si>
  <si>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</si>
  <si>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</si>
  <si>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</si>
  <si>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</si>
  <si>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</si>
  <si>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</si>
  <si>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</si>
  <si>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</si>
  <si>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</si>
  <si>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</si>
  <si>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</si>
  <si>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</si>
  <si>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</si>
  <si>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</si>
  <si>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</si>
  <si>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</si>
  <si>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</si>
  <si>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</si>
  <si>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</si>
  <si>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</si>
  <si>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</si>
  <si>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</si>
  <si>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</si>
  <si>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</si>
  <si>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</si>
  <si>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</si>
  <si>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</si>
  <si>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</si>
  <si>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</si>
  <si>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</si>
  <si>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</si>
  <si>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</si>
  <si>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</si>
  <si>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</si>
  <si>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</si>
  <si>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</si>
  <si>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</si>
  <si>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</si>
  <si>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</si>
  <si>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</si>
  <si>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</si>
  <si>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</si>
  <si>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</si>
  <si>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</si>
  <si>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</si>
  <si>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</si>
  <si>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</si>
  <si>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</si>
  <si>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</si>
  <si>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</si>
  <si>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</si>
  <si>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</si>
  <si>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</si>
  <si>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</si>
  <si>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</si>
  <si>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</si>
  <si>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</si>
  <si>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</si>
  <si>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</si>
  <si>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</si>
  <si>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</si>
  <si>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</si>
  <si>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</si>
  <si>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</si>
  <si>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</si>
  <si>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</si>
  <si>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</si>
  <si>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</si>
  <si>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</si>
  <si>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</si>
  <si>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</si>
  <si>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</si>
  <si>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</si>
  <si>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</si>
  <si>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</si>
  <si>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</si>
  <si>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</si>
  <si>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</si>
  <si>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</si>
  <si>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</si>
  <si>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</si>
  <si>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</si>
  <si>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</si>
  <si>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</si>
  <si>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</si>
  <si>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</si>
  <si>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</si>
  <si>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</si>
  <si>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</si>
  <si>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</si>
  <si>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</si>
  <si>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</si>
  <si>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</si>
  <si>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</si>
  <si>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</si>
  <si>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</si>
  <si>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</si>
  <si>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</si>
  <si>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</si>
  <si>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</si>
  <si>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</si>
  <si>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</si>
  <si>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</si>
  <si>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</si>
  <si>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</si>
  <si>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</si>
  <si>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</si>
  <si>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</si>
  <si>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</si>
  <si>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</si>
  <si>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</si>
  <si>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</si>
  <si>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</si>
  <si>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</si>
  <si>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</si>
  <si>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</si>
  <si>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</si>
  <si>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</si>
  <si>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</si>
  <si>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</si>
  <si>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</si>
  <si>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</si>
  <si>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</si>
  <si>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</si>
  <si>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</si>
  <si>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</si>
  <si>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</si>
  <si>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</si>
  <si>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</si>
  <si>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</si>
  <si>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</si>
  <si>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</si>
  <si>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</si>
  <si>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</si>
  <si>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</si>
  <si>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</si>
  <si>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</si>
  <si>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</si>
  <si>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</si>
  <si>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</si>
  <si>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</si>
  <si>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</si>
  <si>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</si>
  <si>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</si>
  <si>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</si>
  <si>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</si>
  <si>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</si>
  <si>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</si>
  <si>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</si>
  <si>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</si>
  <si>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</si>
  <si>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</si>
  <si>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</si>
  <si>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</si>
  <si>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</si>
  <si>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</si>
  <si>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</si>
  <si>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</si>
  <si>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</si>
  <si>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</si>
  <si>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</si>
  <si>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</si>
  <si>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</si>
  <si>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</si>
  <si>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</si>
  <si>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</si>
  <si>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</si>
  <si>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</si>
  <si>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</si>
  <si>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</si>
  <si>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</si>
  <si>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</si>
  <si>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</si>
  <si>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</si>
  <si>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</si>
  <si>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</si>
  <si>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</si>
  <si>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</si>
  <si>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</si>
  <si>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</si>
  <si>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</si>
  <si>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</si>
  <si>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</si>
  <si>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</si>
  <si>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</si>
  <si>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</si>
  <si>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</si>
  <si>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</si>
  <si>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</si>
  <si>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</si>
  <si>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</si>
  <si>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</si>
  <si>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</si>
  <si>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</si>
  <si>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</si>
  <si>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</si>
  <si>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</si>
  <si>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</si>
  <si>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</si>
  <si>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</si>
  <si>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</si>
  <si>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</si>
  <si>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</si>
  <si>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</si>
  <si>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</si>
  <si>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</si>
  <si>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</si>
  <si>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</si>
  <si>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</si>
  <si>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</si>
  <si>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</si>
  <si>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</si>
  <si>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</si>
  <si>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</si>
  <si>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</si>
  <si>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</si>
  <si>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</si>
  <si>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</si>
  <si>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</si>
  <si>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</si>
  <si>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</si>
  <si>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</si>
  <si>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</si>
  <si>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</si>
  <si>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</si>
  <si>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</si>
  <si>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</si>
  <si>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</si>
  <si>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</si>
  <si>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</si>
  <si>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</si>
  <si>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</si>
  <si>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</si>
  <si>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</si>
  <si>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</si>
  <si>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</si>
  <si>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</si>
  <si>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</si>
  <si>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</si>
  <si>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</si>
  <si>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</si>
  <si>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</si>
  <si>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</si>
  <si>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</si>
  <si>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</si>
  <si>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</si>
  <si>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</si>
  <si>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</si>
  <si>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</si>
  <si>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</si>
  <si>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</si>
  <si>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</si>
  <si>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</si>
  <si>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</si>
  <si>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</si>
  <si>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</si>
  <si>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</si>
  <si>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</si>
  <si>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</si>
  <si>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</si>
  <si>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</si>
  <si>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</si>
  <si>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</si>
  <si>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</si>
  <si>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</si>
  <si>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</si>
  <si>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</si>
  <si>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</si>
  <si>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</si>
  <si>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</si>
  <si>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</si>
  <si>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</si>
  <si>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</si>
  <si>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</si>
  <si>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</si>
  <si>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</si>
  <si>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</si>
  <si>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</si>
  <si>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</si>
  <si>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</si>
  <si>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</si>
  <si>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</si>
  <si>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</si>
  <si>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</si>
  <si>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</si>
  <si>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</si>
  <si>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</si>
  <si>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</si>
  <si>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</si>
  <si>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</si>
  <si>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</si>
  <si>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</si>
  <si>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</si>
  <si>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</si>
  <si>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</si>
  <si>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</si>
  <si>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</si>
  <si>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</si>
  <si>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</si>
  <si>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</si>
  <si>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</si>
  <si>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</si>
  <si>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</si>
  <si>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</si>
  <si>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</si>
  <si>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</si>
  <si>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</si>
  <si>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</si>
  <si>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</si>
  <si>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</si>
  <si>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</si>
  <si>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</si>
  <si>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</si>
  <si>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</si>
  <si>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</si>
  <si>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</si>
  <si>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</si>
  <si>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</si>
  <si>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</si>
  <si>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</si>
  <si>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</si>
  <si>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</si>
  <si>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</si>
  <si>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</si>
  <si>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</si>
  <si>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</si>
  <si>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</si>
  <si>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</si>
  <si>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</si>
  <si>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</si>
  <si>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</si>
  <si>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</si>
  <si>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</si>
  <si>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</si>
  <si>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</si>
  <si>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</si>
  <si>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</si>
  <si>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</si>
  <si>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</si>
  <si>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</si>
  <si>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</si>
  <si>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</si>
  <si>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</si>
  <si>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</si>
  <si>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</si>
  <si>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</si>
  <si>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</si>
  <si>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</si>
  <si>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</si>
  <si>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</si>
  <si>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</si>
  <si>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</si>
  <si>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</si>
  <si>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</si>
  <si>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</si>
  <si>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</si>
  <si>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</si>
  <si>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</si>
  <si>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</si>
  <si>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</si>
  <si>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</si>
  <si>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</si>
  <si>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</si>
  <si>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</si>
  <si>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</si>
  <si>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</si>
  <si>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</si>
  <si>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</si>
  <si>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</si>
  <si>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</si>
  <si>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</si>
  <si>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</si>
  <si>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</si>
  <si>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</si>
  <si>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</si>
  <si>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</si>
  <si>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</si>
  <si>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</si>
  <si>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</si>
  <si>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</si>
  <si>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</si>
  <si>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</si>
  <si>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</si>
  <si>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</si>
  <si>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</si>
  <si>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</si>
  <si>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</si>
  <si>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</si>
  <si>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</si>
  <si>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</si>
  <si>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</si>
  <si>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</si>
  <si>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</si>
  <si>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</si>
  <si>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</si>
  <si>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</si>
  <si>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</si>
  <si>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</si>
  <si>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</si>
  <si>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</si>
  <si>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</si>
  <si>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</si>
  <si>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</si>
  <si>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</si>
  <si>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</si>
  <si>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</si>
  <si>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</si>
  <si>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</si>
  <si>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</si>
  <si>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</si>
  <si>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</si>
  <si>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</si>
  <si>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</si>
  <si>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</si>
  <si>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</si>
  <si>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</si>
  <si>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</si>
  <si>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</si>
  <si>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</si>
  <si>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</si>
  <si>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</si>
  <si>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</si>
  <si>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</si>
  <si>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</si>
  <si>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</si>
  <si>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</si>
  <si>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</si>
  <si>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</si>
  <si>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</si>
  <si>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</si>
  <si>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</si>
  <si>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</si>
  <si>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</si>
  <si>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</si>
  <si>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</si>
  <si>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</si>
  <si>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</si>
  <si>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</si>
  <si>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</si>
  <si>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</si>
  <si>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</si>
  <si>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</si>
  <si>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</si>
  <si>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</si>
  <si>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</si>
  <si>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</si>
  <si>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</si>
  <si>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</si>
  <si>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</si>
  <si>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</si>
  <si>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</si>
  <si>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</si>
  <si>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</si>
  <si>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</si>
  <si>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</si>
  <si>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</si>
  <si>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</si>
  <si>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</si>
  <si>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</si>
  <si>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</si>
  <si>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</si>
  <si>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</si>
  <si>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</si>
  <si>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</si>
  <si>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</si>
  <si>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</si>
  <si>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</si>
  <si>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</si>
  <si>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</si>
  <si>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</si>
  <si>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</si>
  <si>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</si>
  <si>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</si>
  <si>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</si>
  <si>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</si>
  <si>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</si>
  <si>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</si>
  <si>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</si>
  <si>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</si>
  <si>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</si>
  <si>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</si>
  <si>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</si>
  <si>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</si>
  <si>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</si>
  <si>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</si>
  <si>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</si>
  <si>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</si>
  <si>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</si>
  <si>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</si>
  <si>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</si>
  <si>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</si>
  <si>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</si>
  <si>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</si>
  <si>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</si>
  <si>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</si>
  <si>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</si>
  <si>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</si>
  <si>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</si>
  <si>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</si>
  <si>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</si>
  <si>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</si>
  <si>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</si>
  <si>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</si>
  <si>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</si>
  <si>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</si>
  <si>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</si>
  <si>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</si>
  <si>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</si>
  <si>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</si>
  <si>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</si>
  <si>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</si>
  <si>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</si>
  <si>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</si>
  <si>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</si>
  <si>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</si>
  <si>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</si>
  <si>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</si>
  <si>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</si>
  <si>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</si>
  <si>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</si>
  <si>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</si>
  <si>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</si>
  <si>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</si>
  <si>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</si>
  <si>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</si>
  <si>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</si>
  <si>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</si>
  <si>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</si>
  <si>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</si>
  <si>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</si>
  <si>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</si>
  <si>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</si>
  <si>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</si>
  <si>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</si>
  <si>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</si>
  <si>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</si>
  <si>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</si>
  <si>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</si>
  <si>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</si>
  <si>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</si>
  <si>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</si>
  <si>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</si>
  <si>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</si>
  <si>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</si>
  <si>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</si>
  <si>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</si>
  <si>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</si>
  <si>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</si>
  <si>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</si>
  <si>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</si>
  <si>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</si>
  <si>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</si>
  <si>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</si>
  <si>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</si>
  <si>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</si>
  <si>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</si>
  <si>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</si>
  <si>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</si>
  <si>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</si>
  <si>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</si>
  <si>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</si>
  <si>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</si>
  <si>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</si>
  <si>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</si>
  <si>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</si>
  <si>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</si>
  <si>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</si>
  <si>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</si>
  <si>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</si>
  <si>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</si>
  <si>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</si>
  <si>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</si>
  <si>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</si>
  <si>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</si>
  <si>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</si>
  <si>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</si>
  <si>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</si>
  <si>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</si>
  <si>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</si>
  <si>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</si>
  <si>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</si>
  <si>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</si>
  <si>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</si>
  <si>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</si>
  <si>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</si>
  <si>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</si>
  <si>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</si>
  <si>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</si>
  <si>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</si>
  <si>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</si>
  <si>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</si>
  <si>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</si>
  <si>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</si>
  <si>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</si>
  <si>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</si>
  <si>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</si>
  <si>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</si>
  <si>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</si>
  <si>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</si>
  <si>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</si>
  <si>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</si>
  <si>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</si>
  <si>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</si>
  <si>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</si>
  <si>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</si>
  <si>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</si>
  <si>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</si>
  <si>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</si>
  <si>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</si>
  <si>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</si>
  <si>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</si>
  <si>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</si>
  <si>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</si>
  <si>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</si>
  <si>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</si>
  <si>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</si>
  <si>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</si>
  <si>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</si>
  <si>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</si>
  <si>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</si>
  <si>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</si>
  <si>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</si>
  <si>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</si>
  <si>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</si>
  <si>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</si>
  <si>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</si>
  <si>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</si>
  <si>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</si>
  <si>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</si>
  <si>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</si>
  <si>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</si>
  <si>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</si>
  <si>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</si>
  <si>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</si>
  <si>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</si>
  <si>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</si>
  <si>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</si>
  <si>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</si>
  <si>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</si>
  <si>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</si>
  <si>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</si>
  <si>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</si>
  <si>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</si>
  <si>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</si>
  <si>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</si>
  <si>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</si>
  <si>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</si>
  <si>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</si>
  <si>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</si>
  <si>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</si>
  <si>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</si>
  <si>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</si>
  <si>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</si>
  <si>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</si>
  <si>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</si>
  <si>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</si>
  <si>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</si>
  <si>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</si>
  <si>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</si>
  <si>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</si>
  <si>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</si>
  <si>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</si>
  <si>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</si>
  <si>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</si>
  <si>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</si>
  <si>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</si>
  <si>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</si>
  <si>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</si>
  <si>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</si>
  <si>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</si>
  <si>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</si>
  <si>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</si>
  <si>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</si>
  <si>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</si>
  <si>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</si>
  <si>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</si>
  <si>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</si>
  <si>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</si>
  <si>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</si>
  <si>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</si>
  <si>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</si>
  <si>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</si>
  <si>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</si>
  <si>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</si>
  <si>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</si>
  <si>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</si>
  <si>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</si>
  <si>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</si>
  <si>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</si>
  <si>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</si>
  <si>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</si>
  <si>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</si>
  <si>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</si>
  <si>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</si>
  <si>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</si>
  <si>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</si>
  <si>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</si>
  <si>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</si>
  <si>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</si>
  <si>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</si>
  <si>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</si>
  <si>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</si>
  <si>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</si>
  <si>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</si>
  <si>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</si>
  <si>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</si>
  <si>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</si>
  <si>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</si>
  <si>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</si>
  <si>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</si>
  <si>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</si>
  <si>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</si>
  <si>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</si>
  <si>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</si>
  <si>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</si>
  <si>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</si>
  <si>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</si>
  <si>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</si>
  <si>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</si>
  <si>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</si>
  <si>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</si>
  <si>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</si>
  <si>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</si>
  <si>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</si>
  <si>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</si>
  <si>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</si>
  <si>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</si>
  <si>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</si>
  <si>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</si>
  <si>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</si>
  <si>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</si>
  <si>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</si>
  <si>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</si>
  <si>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</si>
  <si>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</si>
  <si>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</si>
  <si>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</si>
  <si>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</si>
  <si>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</si>
  <si>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</si>
  <si>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</si>
  <si>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</si>
  <si>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</si>
  <si>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</si>
  <si>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</si>
  <si>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</si>
  <si>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</si>
  <si>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</si>
  <si>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</si>
  <si>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</si>
  <si>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</si>
  <si>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</si>
  <si>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</si>
  <si>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</si>
  <si>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</si>
  <si>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</si>
  <si>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</si>
  <si>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</si>
  <si>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</si>
  <si>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</si>
  <si>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</si>
  <si>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</si>
  <si>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</si>
  <si>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</si>
  <si>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</si>
  <si>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</si>
  <si>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</si>
  <si>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</si>
  <si>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</si>
  <si>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</si>
  <si>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</si>
  <si>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</si>
  <si>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</si>
  <si>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</si>
  <si>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</si>
  <si>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</si>
  <si>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</si>
  <si>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</si>
  <si>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</si>
  <si>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</si>
  <si>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</si>
  <si>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</si>
  <si>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</si>
  <si>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</si>
  <si>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</si>
  <si>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</si>
  <si>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</si>
  <si>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</si>
  <si>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</si>
  <si>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</si>
  <si>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</si>
  <si>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</si>
  <si>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</si>
  <si>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</si>
  <si>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</si>
  <si>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</si>
  <si>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</si>
  <si>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</si>
  <si>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</si>
  <si>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</si>
  <si>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</si>
  <si>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</si>
  <si>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</si>
  <si>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</si>
  <si>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</si>
  <si>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</si>
  <si>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</si>
  <si>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</si>
  <si>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</si>
  <si>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</si>
  <si>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</si>
  <si>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</si>
  <si>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</si>
  <si>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</si>
  <si>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</si>
  <si>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</si>
  <si>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</si>
  <si>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</si>
  <si>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</si>
  <si>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</si>
  <si>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</si>
  <si>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</si>
  <si>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</si>
  <si>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</si>
  <si>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</si>
  <si>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</si>
  <si>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</si>
  <si>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</si>
  <si>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</si>
  <si>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</si>
  <si>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</si>
  <si>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</si>
  <si>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</si>
  <si>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</si>
  <si>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</si>
  <si>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</si>
  <si>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</si>
  <si>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</si>
  <si>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</si>
  <si>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</si>
  <si>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</si>
  <si>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</si>
  <si>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</si>
  <si>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</si>
  <si>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</si>
  <si>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</si>
  <si>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</si>
  <si>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</si>
  <si>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</si>
  <si>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</si>
  <si>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</si>
  <si>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</si>
  <si>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</si>
  <si>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</si>
  <si>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</si>
  <si>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</si>
  <si>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</si>
  <si>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</si>
  <si>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</si>
  <si>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</si>
  <si>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</si>
  <si>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</si>
  <si>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</si>
  <si>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</si>
  <si>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</si>
  <si>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</si>
  <si>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</si>
  <si>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</si>
  <si>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</si>
  <si>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</si>
  <si>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</si>
  <si>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</si>
  <si>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</si>
  <si>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</si>
  <si>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</si>
  <si>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</si>
  <si>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</si>
  <si>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</si>
  <si>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</si>
  <si>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</si>
  <si>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</si>
  <si>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</si>
  <si>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</si>
  <si>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</si>
  <si>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</si>
  <si>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</si>
  <si>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</si>
  <si>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</si>
  <si>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</si>
  <si>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</si>
  <si>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</si>
  <si>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</si>
  <si>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</si>
  <si>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</si>
  <si>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</si>
  <si>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</si>
  <si>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</si>
  <si>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</si>
  <si>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</si>
  <si>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</si>
  <si>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</si>
  <si>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</si>
  <si>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</si>
  <si>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</si>
  <si>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</si>
  <si>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</si>
  <si>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</si>
  <si>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</si>
  <si>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</si>
  <si>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</si>
  <si>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</si>
  <si>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</si>
  <si>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</si>
  <si>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</si>
  <si>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</si>
  <si>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</si>
  <si>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</si>
  <si>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</si>
  <si>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</si>
  <si>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</si>
  <si>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</si>
  <si>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</si>
  <si>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</si>
  <si>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</si>
  <si>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</si>
  <si>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</si>
  <si>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</si>
  <si>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</si>
  <si>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</si>
  <si>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</si>
  <si>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</si>
  <si>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</si>
  <si>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</si>
  <si>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</si>
  <si>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</si>
  <si>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</si>
  <si>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</si>
  <si>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</si>
  <si>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</si>
  <si>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</si>
  <si>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</si>
  <si>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</si>
  <si>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</si>
  <si>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</si>
  <si>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</si>
  <si>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</si>
  <si>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</si>
  <si>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</si>
  <si>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</si>
  <si>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</si>
  <si>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</si>
  <si>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</si>
  <si>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</si>
  <si>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</si>
  <si>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</si>
  <si>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</si>
  <si>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</si>
  <si>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</si>
  <si>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</si>
  <si>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</si>
  <si>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</si>
  <si>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</si>
  <si>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</si>
  <si>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</si>
  <si>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</si>
  <si>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</si>
  <si>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</si>
  <si>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</si>
  <si>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</si>
  <si>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</si>
  <si>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</si>
  <si>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</si>
  <si>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</si>
  <si>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</si>
  <si>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</si>
  <si>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</si>
  <si>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</si>
  <si>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</si>
  <si>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</si>
  <si>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</si>
  <si>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</si>
  <si>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</si>
  <si>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</si>
  <si>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</si>
  <si>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</si>
  <si>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</si>
  <si>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</si>
  <si>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</si>
  <si>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</si>
  <si>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</si>
  <si>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</si>
  <si>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</si>
  <si>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</si>
  <si>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</si>
  <si>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</si>
  <si>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</si>
  <si>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</si>
  <si>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</si>
  <si>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</si>
  <si>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</si>
  <si>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</si>
  <si>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</si>
  <si>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</si>
  <si>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</si>
  <si>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</si>
  <si>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</si>
  <si>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</si>
  <si>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</si>
  <si>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</si>
  <si>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</si>
  <si>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</si>
  <si>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</si>
  <si>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</si>
  <si>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</si>
  <si>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</si>
  <si>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</si>
  <si>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</si>
  <si>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</si>
  <si>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</si>
  <si>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</si>
  <si>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</si>
  <si>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</si>
  <si>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</si>
  <si>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</si>
  <si>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</si>
  <si>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</si>
  <si>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</si>
  <si>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</si>
  <si>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</si>
  <si>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</si>
  <si>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</si>
  <si>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</si>
  <si>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</si>
  <si>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</si>
  <si>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</si>
  <si>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</si>
  <si>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</si>
  <si>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</si>
  <si>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</si>
  <si>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</si>
  <si>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</si>
  <si>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</si>
  <si>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</si>
  <si>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</si>
  <si>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</si>
  <si>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</si>
  <si>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</si>
  <si>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</si>
  <si>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</si>
  <si>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</si>
  <si>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</si>
  <si>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</si>
  <si>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</si>
  <si>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</si>
  <si>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</si>
  <si>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</si>
  <si>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</si>
  <si>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</si>
  <si>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</si>
  <si>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</si>
  <si>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</si>
  <si>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</si>
  <si>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</si>
  <si>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</si>
  <si>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</si>
  <si>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</si>
  <si>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</si>
  <si>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</si>
  <si>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</si>
  <si>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</si>
  <si>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</si>
  <si>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</si>
  <si>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</si>
  <si>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</si>
  <si>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</si>
  <si>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</si>
  <si>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</si>
  <si>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</si>
  <si>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</si>
  <si>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</si>
  <si>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</si>
  <si>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</si>
  <si>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</si>
  <si>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</si>
  <si>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</si>
  <si>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</si>
  <si>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</si>
  <si>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</si>
  <si>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</si>
  <si>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</si>
  <si>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</si>
  <si>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</si>
  <si>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</si>
  <si>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</si>
  <si>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</si>
  <si>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</si>
  <si>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</si>
  <si>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</si>
  <si>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</si>
  <si>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</si>
  <si>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</si>
  <si>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</si>
  <si>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</si>
  <si>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</si>
  <si>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</si>
  <si>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</si>
  <si>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</si>
  <si>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</si>
  <si>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</si>
  <si>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</si>
  <si>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</si>
  <si>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</si>
  <si>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</si>
  <si>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</si>
  <si>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</si>
  <si>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</si>
  <si>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</si>
  <si>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</si>
  <si>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</si>
  <si>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</si>
  <si>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</si>
  <si>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</si>
  <si>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</si>
  <si>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</si>
  <si>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</si>
  <si>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</si>
  <si>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</si>
  <si>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</si>
  <si>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</si>
  <si>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</si>
  <si>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</si>
  <si>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</si>
  <si>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</si>
  <si>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</si>
  <si>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</si>
  <si>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</si>
  <si>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</si>
  <si>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</si>
  <si>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</si>
  <si>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</si>
  <si>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</si>
  <si>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</si>
  <si>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</si>
  <si>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</si>
  <si>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</si>
  <si>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</si>
  <si>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</si>
  <si>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</si>
  <si>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</si>
  <si>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</si>
  <si>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</si>
  <si>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</si>
  <si>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</si>
  <si>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</si>
  <si>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</si>
  <si>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</si>
  <si>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</si>
  <si>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</si>
  <si>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</si>
  <si>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</si>
  <si>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</si>
  <si>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</si>
  <si>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</si>
  <si>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</si>
  <si>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</si>
  <si>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</si>
  <si>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</si>
  <si>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</si>
  <si>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</si>
  <si>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</si>
  <si>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</si>
  <si>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</si>
  <si>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</si>
  <si>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</si>
  <si>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</si>
  <si>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</si>
  <si>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</si>
  <si>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</si>
  <si>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</si>
  <si>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</si>
  <si>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</si>
  <si>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</si>
  <si>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</si>
  <si>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</si>
  <si>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</si>
  <si>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</si>
  <si>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</si>
  <si>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</si>
  <si>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</si>
  <si>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</si>
  <si>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</si>
  <si>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</si>
  <si>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</si>
  <si>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</si>
  <si>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</si>
  <si>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</si>
  <si>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</si>
  <si>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</si>
  <si>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</si>
  <si>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</si>
  <si>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</si>
  <si>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</si>
  <si>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</si>
  <si>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</si>
  <si>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</si>
  <si>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</si>
  <si>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</si>
  <si>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</si>
  <si>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</si>
  <si>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</si>
  <si>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</si>
  <si>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</si>
  <si>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</si>
  <si>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</si>
  <si>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</si>
  <si>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</si>
  <si>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</si>
  <si>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</si>
  <si>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</si>
  <si>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</si>
  <si>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</si>
  <si>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</si>
  <si>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</si>
  <si>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</si>
  <si>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</si>
  <si>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</si>
  <si>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</si>
  <si>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</si>
  <si>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</si>
  <si>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</si>
  <si>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</si>
  <si>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</si>
  <si>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</si>
  <si>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</si>
  <si>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</si>
  <si>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</si>
  <si>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</si>
  <si>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</si>
  <si>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</si>
  <si>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</si>
  <si>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</si>
  <si>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</si>
  <si>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</si>
  <si>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</si>
  <si>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</si>
  <si>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</si>
  <si>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</si>
  <si>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</si>
  <si>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</si>
  <si>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</si>
  <si>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</si>
  <si>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</si>
  <si>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</si>
  <si>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</si>
  <si>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</si>
  <si>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</si>
  <si>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</si>
  <si>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</si>
  <si>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</si>
  <si>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</si>
  <si>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</si>
  <si>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</si>
  <si>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</si>
  <si>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</si>
  <si>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</si>
  <si>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</si>
  <si>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</si>
  <si>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</si>
  <si>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</si>
  <si>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</si>
  <si>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</si>
  <si>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</si>
  <si>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</si>
  <si>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</si>
  <si>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</si>
  <si>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</si>
  <si>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</si>
  <si>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</si>
  <si>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</si>
  <si>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</si>
  <si>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</si>
  <si>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</si>
  <si>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</si>
  <si>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</si>
  <si>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</si>
  <si>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</si>
  <si>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</si>
  <si>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</si>
  <si>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</si>
  <si>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</si>
  <si>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</si>
  <si>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</si>
  <si>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</si>
  <si>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</si>
  <si>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</si>
  <si>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</si>
  <si>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</si>
  <si>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</si>
  <si>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</si>
  <si>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</si>
  <si>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</si>
  <si>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</si>
  <si>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</si>
  <si>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</si>
  <si>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</si>
  <si>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</si>
  <si>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</si>
  <si>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</si>
  <si>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</si>
  <si>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</si>
  <si>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</si>
  <si>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</si>
  <si>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</si>
  <si>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</si>
  <si>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</si>
  <si>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</si>
  <si>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</si>
  <si>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</si>
  <si>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</si>
  <si>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</si>
  <si>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</si>
  <si>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</si>
  <si>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</si>
  <si>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</si>
  <si>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</si>
  <si>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</si>
  <si>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</si>
  <si>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</si>
  <si>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</si>
  <si>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</si>
  <si>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</si>
  <si>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</si>
  <si>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</si>
  <si>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</si>
  <si>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</si>
  <si>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</si>
  <si>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</si>
  <si>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</si>
  <si>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</si>
  <si>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</si>
  <si>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</si>
  <si>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</si>
  <si>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</si>
  <si>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</si>
  <si>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</si>
  <si>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</si>
  <si>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</si>
  <si>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</si>
  <si>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</si>
  <si>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</si>
  <si>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</si>
  <si>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</si>
  <si>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</si>
  <si>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</si>
  <si>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</si>
  <si>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</si>
  <si>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</si>
  <si>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</si>
  <si>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</si>
  <si>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</si>
  <si>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</si>
  <si>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</si>
  <si>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</si>
  <si>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</si>
  <si>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</si>
  <si>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</si>
  <si>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</si>
  <si>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</si>
  <si>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</si>
  <si>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</si>
  <si>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</si>
  <si>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</si>
  <si>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</si>
  <si>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</si>
  <si>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</si>
  <si>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</si>
  <si>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</si>
  <si>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</si>
  <si>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</si>
  <si>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</si>
  <si>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</si>
  <si>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</si>
  <si>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</si>
  <si>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</si>
  <si>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</si>
  <si>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</si>
  <si>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</si>
  <si>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</si>
  <si>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</si>
  <si>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</si>
  <si>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</si>
  <si>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</si>
  <si>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</si>
  <si>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</si>
  <si>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</si>
  <si>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</si>
  <si>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</si>
  <si>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</si>
  <si>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</si>
  <si>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</si>
  <si>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</si>
  <si>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</si>
  <si>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</si>
  <si>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</si>
  <si>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</si>
  <si>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</si>
  <si>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</si>
  <si>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</si>
  <si>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</si>
  <si>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</si>
  <si>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</si>
  <si>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</si>
  <si>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</si>
  <si>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</si>
  <si>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</si>
  <si>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</si>
  <si>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</si>
  <si>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</si>
  <si>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</si>
  <si>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</si>
  <si>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</si>
  <si>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</si>
  <si>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</si>
  <si>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</si>
  <si>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</si>
  <si>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</si>
  <si>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</si>
  <si>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</si>
  <si>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</si>
  <si>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</si>
  <si>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</si>
  <si>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</si>
  <si>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</si>
  <si>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</si>
  <si>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</si>
  <si>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</si>
  <si>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</si>
  <si>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</si>
  <si>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</si>
  <si>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</si>
  <si>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</si>
  <si>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</si>
  <si>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</si>
  <si>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</si>
  <si>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</si>
  <si>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</si>
  <si>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</si>
  <si>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</si>
  <si>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</si>
  <si>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</si>
  <si>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</si>
  <si>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</si>
  <si>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</si>
  <si>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</si>
  <si>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</si>
  <si>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</si>
  <si>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</si>
  <si>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</si>
  <si>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</si>
  <si>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</si>
  <si>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</si>
  <si>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</si>
  <si>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</si>
  <si>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</si>
  <si>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</si>
  <si>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</si>
  <si>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</si>
  <si>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</si>
  <si>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</si>
  <si>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</si>
  <si>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</si>
  <si>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</si>
  <si>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</si>
  <si>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</si>
  <si>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</si>
  <si>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</si>
  <si>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</si>
  <si>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</si>
  <si>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</si>
  <si>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</si>
  <si>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</si>
  <si>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</si>
  <si>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</si>
  <si>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</si>
  <si>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</si>
  <si>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</si>
  <si>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</si>
  <si>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</si>
  <si>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</si>
  <si>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</si>
  <si>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</si>
  <si>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</si>
  <si>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</si>
  <si>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</si>
  <si>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</si>
  <si>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</si>
  <si>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</si>
  <si>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</si>
  <si>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</si>
  <si>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</si>
  <si>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</si>
  <si>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</si>
  <si>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</si>
  <si>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</si>
  <si>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</si>
  <si>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</si>
  <si>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</si>
  <si>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</si>
  <si>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</si>
  <si>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</si>
  <si>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</si>
  <si>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</si>
  <si>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</si>
  <si>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</si>
  <si>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</si>
  <si>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</si>
  <si>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</si>
  <si>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</si>
  <si>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</si>
  <si>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</si>
  <si>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</si>
  <si>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</si>
  <si>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</si>
  <si>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</si>
  <si>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</si>
  <si>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</si>
  <si>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</si>
  <si>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</si>
  <si>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</si>
  <si>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</si>
  <si>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</si>
  <si>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</si>
  <si>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</si>
  <si>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</si>
  <si>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</si>
  <si>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</si>
  <si>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</si>
  <si>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</si>
  <si>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</si>
  <si>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</si>
  <si>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</si>
  <si>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</si>
  <si>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</si>
  <si>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</si>
  <si>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</si>
  <si>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</si>
  <si>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</si>
  <si>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</si>
  <si>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</si>
  <si>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</si>
  <si>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</si>
  <si>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</si>
  <si>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</si>
  <si>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</si>
  <si>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</si>
  <si>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</si>
  <si>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</si>
  <si>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</si>
  <si>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</si>
  <si>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</si>
  <si>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</si>
  <si>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</si>
  <si>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</si>
  <si>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</si>
  <si>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</si>
  <si>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</si>
  <si>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</si>
  <si>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</si>
  <si>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</si>
  <si>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</si>
  <si>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</si>
  <si>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</si>
  <si>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</si>
  <si>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</si>
  <si>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</si>
  <si>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</si>
  <si>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</si>
  <si>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</si>
  <si>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</si>
  <si>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</si>
  <si>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</si>
  <si>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</si>
  <si>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</si>
  <si>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</si>
  <si>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</si>
  <si>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</si>
  <si>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</si>
  <si>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</si>
  <si>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</si>
  <si>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</si>
  <si>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</si>
  <si>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</si>
  <si>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</si>
  <si>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</si>
  <si>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</si>
  <si>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</si>
  <si>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</si>
  <si>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</si>
  <si>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</si>
  <si>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</si>
  <si>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</si>
  <si>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</si>
  <si>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</si>
  <si>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</si>
  <si>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</si>
  <si>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</si>
  <si>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</si>
  <si>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</si>
  <si>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</si>
  <si>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</si>
  <si>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</si>
  <si>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</si>
  <si>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</si>
  <si>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</si>
  <si>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</si>
  <si>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</si>
  <si>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</si>
  <si>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</si>
  <si>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</si>
  <si>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</si>
  <si>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</si>
  <si>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</si>
  <si>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</si>
  <si>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</si>
  <si>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</si>
  <si>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</si>
  <si>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</si>
  <si>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</si>
  <si>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</si>
  <si>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</si>
  <si>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</si>
  <si>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</si>
  <si>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</si>
  <si>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</si>
  <si>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</si>
  <si>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</si>
  <si>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</si>
  <si>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</si>
  <si>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</si>
  <si>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</si>
  <si>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</si>
  <si>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</si>
  <si>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</si>
  <si>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</si>
  <si>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</si>
  <si>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</si>
  <si>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</si>
  <si>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</si>
  <si>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</si>
  <si>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</si>
  <si>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</si>
  <si>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</si>
  <si>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</si>
  <si>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</si>
  <si>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</si>
  <si>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</si>
  <si>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</si>
  <si>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</si>
  <si>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</si>
  <si>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</si>
  <si>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</si>
  <si>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</si>
  <si>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</si>
  <si>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</si>
  <si>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</si>
  <si>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</si>
  <si>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</si>
  <si>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</si>
  <si>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</si>
  <si>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</si>
  <si>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</si>
  <si>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</si>
  <si>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</si>
  <si>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</si>
  <si>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</si>
  <si>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</si>
  <si>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</si>
  <si>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</si>
  <si>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</si>
  <si>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</si>
  <si>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</si>
  <si>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</si>
  <si>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</si>
  <si>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</si>
  <si>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</si>
  <si>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</si>
  <si>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</si>
  <si>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</si>
  <si>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</si>
  <si>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</si>
  <si>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</si>
  <si>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</si>
  <si>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</si>
  <si>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</si>
  <si>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</si>
  <si>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</si>
  <si>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</si>
  <si>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</si>
  <si>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</si>
  <si>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</si>
  <si>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</si>
  <si>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</si>
  <si>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</si>
  <si>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</si>
  <si>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</si>
  <si>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</si>
  <si>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</si>
  <si>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</si>
  <si>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</si>
  <si>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</si>
  <si>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</si>
  <si>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</si>
  <si>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</si>
  <si>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</si>
  <si>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</si>
  <si>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</si>
  <si>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</si>
  <si>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</si>
  <si>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</si>
  <si>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</si>
  <si>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</si>
  <si>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</si>
  <si>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</si>
  <si>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</si>
  <si>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</si>
  <si>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</si>
  <si>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</si>
  <si>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</si>
  <si>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</si>
  <si>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</si>
  <si>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</si>
  <si>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</si>
  <si>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</si>
  <si>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</si>
  <si>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</si>
  <si>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</si>
  <si>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</si>
  <si>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</si>
  <si>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</si>
  <si>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</si>
  <si>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</si>
  <si>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</si>
  <si>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</si>
  <si>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</si>
  <si>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</si>
  <si>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</si>
  <si>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</si>
  <si>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</si>
  <si>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</si>
  <si>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</si>
  <si>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</si>
  <si>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</si>
  <si>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</si>
  <si>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</si>
  <si>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</si>
  <si>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</si>
  <si>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</si>
  <si>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</si>
  <si>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</si>
  <si>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</si>
  <si>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</si>
  <si>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</si>
  <si>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</si>
  <si>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</si>
  <si>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</si>
  <si>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</si>
  <si>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</si>
  <si>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</si>
  <si>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</si>
  <si>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</si>
  <si>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</si>
  <si>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</si>
  <si>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</si>
  <si>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</si>
  <si>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</si>
  <si>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</si>
  <si>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</si>
  <si>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</si>
  <si>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</si>
  <si>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</si>
  <si>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</si>
  <si>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</si>
  <si>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</si>
  <si>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</si>
  <si>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</si>
  <si>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</si>
  <si>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</si>
  <si>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</si>
  <si>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</si>
  <si>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</si>
  <si>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</si>
  <si>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</si>
  <si>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</si>
  <si>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</si>
  <si>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</si>
  <si>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</si>
  <si>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</si>
  <si>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</si>
  <si>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</si>
  <si>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</si>
  <si>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</si>
  <si>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</si>
  <si>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</si>
  <si>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</si>
  <si>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</si>
  <si>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</si>
  <si>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</si>
  <si>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</si>
  <si>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</si>
  <si>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</si>
  <si>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</si>
  <si>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</si>
  <si>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</si>
  <si>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</si>
  <si>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</si>
  <si>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</si>
  <si>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</si>
  <si>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</si>
  <si>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</si>
  <si>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</si>
  <si>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</si>
  <si>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</si>
  <si>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</si>
  <si>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</si>
  <si>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</si>
  <si>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</si>
  <si>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</si>
  <si>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</si>
  <si>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</si>
  <si>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</si>
  <si>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</si>
  <si>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</si>
  <si>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</si>
  <si>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</si>
  <si>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</si>
  <si>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</si>
  <si>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</si>
  <si>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</si>
  <si>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</si>
  <si>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</si>
  <si>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</si>
  <si>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</si>
  <si>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</si>
  <si>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</si>
  <si>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</si>
  <si>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</si>
  <si>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</si>
  <si>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</si>
  <si>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</si>
  <si>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</si>
  <si>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</si>
  <si>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</si>
  <si>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</si>
  <si>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</si>
  <si>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</si>
  <si>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</si>
  <si>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</si>
  <si>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</si>
  <si>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</si>
  <si>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</si>
  <si>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</si>
  <si>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</si>
  <si>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</si>
  <si>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</si>
  <si>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</si>
  <si>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</si>
  <si>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</si>
  <si>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</si>
  <si>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</si>
  <si>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</si>
  <si>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</si>
  <si>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</si>
  <si>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</si>
  <si>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</si>
  <si>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</si>
  <si>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</si>
  <si>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</si>
  <si>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</si>
  <si>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</si>
  <si>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</si>
  <si>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</si>
  <si>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</si>
  <si>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</si>
  <si>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</si>
  <si>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</si>
  <si>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</si>
  <si>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</si>
  <si>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</si>
  <si>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</si>
  <si>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</si>
  <si>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</si>
  <si>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</si>
  <si>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</si>
  <si>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</si>
  <si>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</si>
  <si>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</si>
  <si>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</si>
  <si>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</si>
  <si>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</si>
  <si>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</si>
  <si>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</si>
  <si>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</si>
  <si>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</si>
  <si>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</si>
  <si>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</si>
  <si>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</si>
  <si>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</si>
  <si>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</si>
  <si>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</si>
  <si>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</si>
  <si>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</si>
  <si>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</si>
  <si>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</si>
  <si>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</si>
  <si>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</si>
  <si>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</si>
  <si>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</si>
  <si>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</si>
  <si>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</si>
  <si>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</si>
  <si>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</si>
  <si>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</si>
  <si>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</si>
  <si>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</si>
  <si>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</si>
  <si>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</si>
  <si>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</si>
  <si>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</si>
  <si>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</si>
  <si>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</si>
  <si>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</si>
  <si>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</si>
  <si>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</si>
  <si>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</si>
  <si>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</si>
  <si>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</si>
  <si>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</si>
  <si>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</si>
  <si>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</si>
  <si>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</si>
  <si>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</si>
  <si>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</si>
  <si>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</si>
  <si>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</si>
  <si>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</si>
  <si>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</si>
  <si>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</si>
  <si>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</si>
  <si>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</si>
  <si>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</si>
  <si>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</si>
  <si>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</si>
  <si>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</si>
  <si>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</si>
  <si>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</si>
  <si>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</si>
  <si>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</si>
  <si>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</si>
  <si>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</si>
  <si>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</si>
  <si>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</si>
  <si>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</si>
  <si>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</si>
  <si>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</si>
  <si>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</si>
  <si>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</si>
  <si>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</si>
  <si>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</si>
  <si>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</si>
  <si>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</si>
  <si>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</si>
  <si>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</si>
  <si>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</si>
  <si>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</si>
  <si>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</si>
  <si>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</si>
  <si>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</si>
  <si>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</si>
  <si>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</si>
  <si>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</si>
  <si>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</si>
  <si>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</si>
  <si>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</si>
  <si>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</si>
  <si>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</si>
  <si>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</si>
  <si>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</si>
  <si>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</si>
  <si>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</si>
  <si>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</si>
  <si>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</si>
  <si>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</si>
  <si>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</si>
  <si>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</si>
  <si>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</si>
  <si>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</si>
  <si>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</si>
  <si>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</si>
  <si>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</si>
  <si>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</si>
  <si>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</si>
  <si>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</si>
  <si>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</si>
  <si>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</si>
  <si>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</si>
  <si>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</si>
  <si>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</si>
  <si>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</si>
  <si>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</si>
  <si>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</si>
  <si>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</si>
  <si>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</si>
  <si>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</si>
  <si>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</si>
  <si>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</si>
  <si>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</si>
  <si>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</si>
  <si>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</si>
  <si>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</si>
  <si>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</si>
  <si>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</si>
  <si>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</si>
  <si>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</si>
  <si>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</si>
  <si>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</si>
  <si>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</si>
  <si>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</si>
  <si>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</si>
  <si>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</si>
  <si>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</si>
  <si>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</si>
  <si>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</si>
  <si>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</si>
  <si>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</si>
  <si>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</si>
  <si>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</si>
  <si>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</si>
  <si>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</si>
  <si>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</si>
  <si>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</si>
  <si>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</si>
  <si>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</si>
  <si>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</si>
  <si>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</si>
  <si>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</si>
  <si>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</si>
  <si>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</si>
  <si>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</si>
  <si>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</si>
  <si>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</si>
  <si>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</si>
  <si>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</si>
  <si>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</si>
  <si>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</si>
  <si>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</si>
  <si>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</si>
  <si>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</si>
  <si>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</si>
  <si>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</si>
  <si>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</si>
  <si>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</si>
  <si>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</si>
  <si>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</si>
  <si>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</si>
  <si>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</si>
  <si>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</si>
  <si>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</si>
  <si>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</si>
  <si>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</si>
  <si>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</si>
  <si>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</si>
  <si>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</si>
  <si>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</si>
  <si>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</si>
  <si>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</si>
  <si>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</si>
  <si>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</si>
  <si>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</si>
  <si>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</si>
  <si>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</si>
  <si>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</si>
  <si>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</si>
  <si>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</si>
  <si>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</si>
  <si>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</si>
  <si>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</si>
  <si>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</si>
  <si>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</si>
  <si>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</si>
  <si>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</si>
  <si>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</si>
  <si>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</si>
  <si>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</si>
  <si>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</si>
  <si>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</si>
  <si>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</si>
  <si>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</si>
  <si>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</si>
  <si>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</si>
  <si>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</si>
  <si>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</si>
  <si>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</si>
  <si>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</si>
  <si>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</si>
  <si>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</si>
  <si>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</si>
  <si>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</si>
  <si>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</si>
  <si>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</si>
  <si>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</si>
  <si>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</si>
  <si>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</si>
  <si>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</si>
  <si>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</si>
  <si>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</si>
  <si>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</si>
  <si>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</si>
  <si>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</si>
  <si>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</si>
  <si>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</si>
  <si>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</si>
  <si>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</si>
  <si>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</si>
  <si>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</si>
  <si>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</si>
  <si>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</si>
  <si>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</si>
  <si>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</si>
  <si>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</si>
  <si>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</si>
  <si>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</si>
  <si>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</si>
  <si>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</si>
  <si>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</si>
  <si>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</si>
  <si>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</si>
  <si>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</si>
  <si>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</si>
  <si>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</si>
  <si>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</si>
  <si>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</si>
  <si>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</si>
  <si>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</si>
  <si>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</si>
  <si>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</si>
  <si>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</si>
  <si>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</si>
  <si>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</si>
  <si>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</si>
  <si>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</si>
  <si>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</si>
  <si>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</si>
  <si>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</si>
  <si>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</si>
  <si>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</si>
  <si>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</si>
  <si>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</si>
  <si>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</si>
  <si>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</si>
  <si>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</si>
  <si>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</si>
  <si>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</si>
  <si>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</si>
  <si>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</si>
  <si>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</si>
  <si>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</si>
  <si>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</si>
  <si>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</si>
  <si>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</si>
  <si>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</si>
  <si>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</si>
  <si>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</si>
  <si>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</si>
  <si>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</si>
  <si>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</si>
  <si>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</si>
  <si>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</si>
  <si>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</si>
  <si>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</si>
  <si>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</si>
  <si>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</si>
  <si>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</si>
  <si>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</si>
  <si>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</si>
  <si>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</si>
  <si>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</si>
  <si>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</si>
  <si>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</si>
  <si>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</si>
  <si>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</si>
  <si>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</si>
  <si>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</si>
  <si>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</si>
  <si>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</si>
  <si>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</si>
  <si>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</si>
  <si>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</si>
  <si>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</si>
  <si>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</si>
  <si>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</si>
  <si>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</si>
  <si>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</si>
  <si>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</si>
  <si>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</si>
  <si>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</si>
  <si>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</si>
  <si>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</si>
  <si>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</si>
  <si>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</si>
  <si>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</si>
  <si>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</si>
  <si>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</si>
  <si>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</si>
  <si>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</si>
  <si>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</si>
  <si>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</si>
  <si>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</si>
  <si>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</si>
  <si>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</si>
  <si>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</si>
  <si>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</si>
  <si>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</si>
  <si>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</si>
  <si>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</si>
  <si>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</si>
  <si>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</si>
  <si>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</si>
  <si>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</si>
  <si>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</si>
  <si>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</si>
  <si>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</si>
  <si>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</si>
  <si>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</si>
  <si>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</si>
  <si>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</si>
  <si>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</si>
  <si>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</si>
  <si>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</si>
  <si>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</si>
  <si>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</si>
  <si>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</si>
  <si>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</si>
  <si>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</si>
  <si>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</si>
  <si>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</si>
  <si>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</si>
  <si>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</si>
  <si>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</si>
  <si>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</si>
  <si>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</si>
  <si>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</si>
  <si>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</si>
  <si>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</si>
  <si>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</si>
  <si>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</si>
  <si>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</si>
  <si>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</si>
  <si>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</si>
  <si>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</si>
  <si>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</si>
  <si>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</si>
  <si>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</si>
  <si>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</si>
  <si>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</si>
  <si>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</si>
  <si>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</si>
  <si>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</si>
  <si>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</si>
  <si>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</si>
  <si>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</si>
  <si>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</si>
  <si>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</si>
  <si>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</si>
  <si>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</si>
  <si>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</si>
  <si>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</si>
  <si>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</si>
  <si>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</si>
  <si>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</si>
  <si>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</si>
  <si>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</si>
  <si>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</si>
  <si>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</si>
  <si>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</si>
  <si>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</si>
  <si>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</si>
  <si>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</si>
  <si>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</si>
  <si>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</si>
  <si>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</si>
  <si>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</si>
  <si>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</si>
  <si>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</si>
  <si>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</si>
  <si>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</si>
  <si>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</si>
  <si>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</si>
  <si>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</si>
  <si>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</si>
  <si>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</si>
  <si>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</si>
  <si>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</si>
  <si>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</si>
  <si>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</si>
  <si>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</si>
  <si>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</si>
  <si>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</si>
  <si>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</si>
  <si>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</si>
  <si>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</si>
  <si>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</si>
  <si>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</si>
  <si>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</si>
  <si>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</si>
  <si>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</si>
  <si>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</si>
  <si>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</si>
  <si>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</si>
  <si>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</si>
  <si>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</si>
  <si>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</si>
  <si>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</si>
  <si>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</si>
  <si>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</si>
  <si>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</si>
  <si>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</si>
  <si>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</si>
  <si>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</si>
  <si>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</si>
  <si>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</si>
  <si>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</si>
  <si>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</si>
  <si>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</si>
  <si>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</si>
  <si>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</si>
  <si>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</si>
  <si>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</si>
  <si>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</si>
  <si>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</si>
  <si>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</si>
  <si>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</si>
  <si>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</si>
  <si>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</si>
  <si>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</si>
  <si>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</si>
  <si>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</si>
  <si>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</si>
  <si>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</si>
  <si>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</si>
  <si>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</si>
  <si>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</si>
  <si>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</si>
  <si>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</si>
  <si>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</si>
  <si>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</si>
  <si>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</si>
  <si>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</si>
  <si>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</si>
  <si>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</si>
  <si>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</si>
  <si>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</si>
  <si>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</si>
  <si>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</si>
  <si>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</si>
  <si>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</si>
  <si>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</si>
  <si>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</si>
  <si>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</si>
  <si>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</si>
  <si>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</si>
  <si>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</si>
  <si>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</si>
  <si>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</si>
  <si>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</si>
  <si>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</si>
  <si>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</si>
  <si>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</si>
  <si>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</si>
  <si>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</si>
  <si>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</si>
  <si>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</si>
  <si>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</si>
  <si>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</si>
  <si>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</si>
  <si>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</si>
  <si>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</si>
  <si>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</si>
  <si>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</si>
  <si>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</si>
  <si>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</si>
  <si>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</si>
  <si>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</si>
  <si>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</si>
  <si>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</si>
  <si>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</si>
  <si>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</si>
  <si>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</si>
  <si>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</si>
  <si>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</si>
  <si>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</si>
  <si>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</si>
  <si>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</si>
  <si>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</si>
  <si>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</si>
  <si>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</si>
  <si>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</si>
  <si>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</si>
  <si>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</si>
  <si>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</si>
  <si>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</si>
  <si>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</si>
  <si>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</si>
  <si>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</si>
  <si>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</si>
  <si>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</si>
  <si>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</si>
  <si>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</si>
  <si>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</si>
  <si>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</si>
  <si>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</si>
  <si>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</si>
  <si>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</si>
  <si>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</si>
  <si>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</si>
  <si>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</si>
  <si>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</si>
  <si>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</si>
  <si>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</si>
  <si>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</si>
  <si>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</si>
  <si>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</si>
  <si>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</si>
  <si>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</si>
  <si>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</si>
  <si>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</si>
  <si>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</si>
  <si>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</si>
  <si>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</si>
  <si>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</si>
  <si>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</si>
  <si>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</si>
  <si>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</si>
  <si>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</si>
  <si>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</si>
  <si>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</si>
  <si>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</si>
  <si>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</si>
  <si>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</si>
  <si>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</si>
  <si>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</si>
  <si>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</si>
  <si>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</si>
  <si>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</si>
  <si>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</si>
  <si>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</si>
  <si>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</si>
  <si>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</si>
  <si>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</si>
  <si>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</si>
  <si>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</si>
  <si>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</si>
  <si>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</si>
  <si>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</si>
  <si>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</si>
  <si>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</si>
  <si>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</si>
  <si>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</si>
  <si>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</si>
  <si>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</si>
  <si>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</si>
  <si>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</si>
  <si>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</si>
  <si>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</si>
  <si>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</si>
  <si>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</si>
  <si>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</si>
  <si>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</si>
  <si>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</si>
  <si>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</si>
  <si>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</si>
  <si>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</si>
  <si>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</si>
  <si>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</si>
  <si>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</si>
  <si>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</si>
  <si>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</si>
  <si>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</si>
  <si>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</si>
  <si>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</si>
  <si>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</si>
  <si>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</si>
  <si>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</si>
  <si>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</si>
  <si>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</si>
  <si>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</si>
  <si>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</si>
  <si>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</si>
  <si>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</si>
  <si>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</si>
  <si>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</si>
  <si>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</si>
  <si>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</si>
  <si>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</si>
  <si>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</si>
  <si>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</si>
  <si>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</si>
  <si>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</si>
  <si>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</si>
  <si>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</si>
  <si>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</si>
  <si>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</si>
  <si>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</si>
  <si>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</si>
  <si>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</si>
  <si>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</si>
  <si>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</si>
  <si>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</si>
  <si>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</si>
  <si>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</si>
  <si>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</si>
  <si>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</si>
  <si>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</si>
  <si>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</si>
  <si>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</si>
  <si>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</si>
  <si>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</si>
  <si>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</si>
  <si>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</si>
  <si>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</si>
  <si>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</si>
  <si>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</si>
  <si>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</si>
  <si>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</si>
  <si>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</si>
  <si>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</si>
  <si>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</si>
  <si>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</si>
  <si>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</si>
  <si>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</si>
  <si>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</si>
  <si>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</si>
  <si>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</si>
  <si>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</si>
  <si>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</si>
  <si>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</si>
  <si>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</si>
  <si>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</si>
  <si>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</si>
  <si>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</si>
  <si>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</si>
  <si>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</si>
  <si>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</si>
  <si>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</si>
  <si>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</si>
  <si>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</si>
  <si>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</si>
  <si>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</si>
  <si>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</si>
  <si>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</si>
  <si>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</si>
  <si>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</si>
  <si>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</si>
  <si>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</si>
  <si>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</si>
  <si>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</si>
  <si>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</si>
  <si>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</si>
  <si>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</si>
  <si>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</si>
  <si>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</si>
  <si>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</si>
  <si>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</si>
  <si>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</si>
  <si>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</si>
  <si>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</si>
  <si>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</si>
  <si>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</si>
  <si>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</si>
  <si>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</si>
  <si>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</si>
  <si>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</si>
  <si>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</si>
  <si>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</si>
  <si>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</si>
  <si>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</si>
  <si>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</si>
  <si>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</si>
  <si>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</si>
  <si>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</si>
  <si>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</si>
  <si>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</si>
  <si>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</si>
  <si>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</si>
  <si>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</si>
  <si>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</si>
  <si>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</si>
  <si>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</si>
  <si>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</si>
  <si>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</si>
  <si>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</si>
  <si>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</si>
  <si>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</si>
  <si>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</si>
  <si>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</si>
  <si>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</si>
  <si>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</si>
  <si>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</si>
  <si>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</si>
  <si>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</si>
  <si>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</si>
  <si>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</si>
  <si>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</si>
  <si>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</si>
  <si>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</si>
  <si>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</si>
  <si>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</si>
  <si>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</si>
  <si>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</si>
  <si>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</si>
  <si>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</si>
  <si>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</si>
  <si>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</si>
  <si>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</si>
  <si>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</si>
  <si>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</si>
  <si>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</si>
  <si>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</si>
  <si>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</si>
  <si>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</si>
  <si>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</si>
  <si>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</si>
  <si>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</si>
  <si>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</si>
  <si>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</si>
  <si>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</si>
  <si>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</si>
  <si>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</si>
  <si>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</si>
  <si>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</si>
  <si>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</si>
  <si>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</si>
  <si>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</si>
  <si>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</si>
  <si>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</si>
  <si>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</si>
  <si>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</si>
  <si>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</si>
  <si>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</si>
  <si>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</si>
  <si>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</si>
  <si>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</si>
  <si>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</si>
  <si>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</si>
  <si>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</si>
  <si>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</si>
  <si>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</si>
  <si>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</si>
  <si>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</si>
  <si>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</si>
  <si>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</si>
  <si>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</si>
  <si>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</si>
  <si>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</si>
  <si>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</si>
  <si>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</si>
  <si>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</si>
  <si>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</si>
  <si>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</si>
  <si>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</si>
  <si>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</si>
  <si>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</si>
  <si>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</si>
  <si>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</si>
  <si>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</si>
  <si>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</si>
  <si>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</si>
  <si>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</si>
  <si>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</si>
  <si>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</si>
  <si>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</si>
  <si>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</si>
  <si>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</si>
  <si>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</si>
  <si>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</si>
  <si>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</si>
  <si>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</si>
  <si>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</si>
  <si>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</si>
  <si>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</si>
  <si>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</si>
  <si>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</si>
  <si>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</si>
  <si>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</si>
  <si>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</si>
  <si>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</si>
  <si>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</si>
  <si>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</si>
  <si>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</si>
  <si>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</si>
  <si>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</si>
  <si>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</si>
  <si>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</si>
  <si>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</si>
  <si>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</si>
  <si>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</si>
  <si>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</si>
  <si>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</si>
  <si>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</si>
  <si>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</si>
  <si>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</si>
  <si>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</si>
  <si>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</si>
  <si>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</si>
  <si>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</si>
  <si>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</si>
  <si>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</si>
  <si>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</si>
  <si>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</si>
  <si>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</si>
  <si>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</si>
  <si>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</si>
  <si>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</si>
  <si>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</si>
  <si>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</si>
  <si>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</si>
  <si>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</si>
  <si>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</si>
  <si>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</si>
  <si>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</si>
  <si>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</si>
  <si>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</si>
  <si>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</si>
  <si>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</si>
  <si>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</si>
  <si>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</si>
  <si>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</si>
  <si>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</si>
  <si>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</si>
  <si>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</si>
  <si>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</si>
  <si>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</si>
  <si>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</si>
  <si>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</si>
  <si>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</si>
  <si>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</si>
  <si>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</si>
  <si>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</si>
  <si>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</si>
  <si>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</si>
  <si>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</si>
  <si>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</si>
  <si>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</si>
  <si>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</si>
  <si>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</si>
  <si>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</si>
  <si>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</si>
  <si>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</si>
  <si>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</si>
  <si>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</si>
  <si>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</si>
  <si>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</si>
  <si>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</si>
  <si>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</si>
  <si>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</si>
  <si>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</si>
  <si>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</si>
  <si>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</si>
  <si>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</si>
  <si>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</si>
  <si>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</si>
  <si>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</si>
  <si>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</si>
  <si>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</si>
  <si>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</si>
  <si>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</si>
  <si>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</si>
  <si>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</si>
  <si>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</si>
  <si>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</si>
  <si>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</si>
  <si>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</si>
  <si>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</si>
  <si>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</si>
  <si>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</si>
  <si>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</si>
  <si>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</si>
  <si>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</si>
  <si>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</si>
  <si>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</si>
  <si>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</si>
  <si>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</si>
  <si>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</si>
  <si>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</si>
  <si>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</si>
  <si>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</si>
  <si>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</si>
  <si>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</si>
  <si>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</si>
  <si>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</si>
  <si>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</si>
  <si>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</si>
  <si>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</si>
  <si>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</si>
  <si>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</si>
  <si>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</si>
  <si>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</si>
  <si>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</si>
  <si>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</si>
  <si>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</si>
  <si>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</si>
  <si>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</si>
  <si>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</si>
  <si>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</si>
  <si>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</si>
  <si>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</si>
  <si>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</si>
  <si>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</si>
  <si>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</si>
  <si>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</si>
  <si>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</si>
  <si>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</si>
  <si>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</si>
  <si>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</si>
  <si>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</si>
  <si>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</si>
  <si>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</si>
  <si>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</si>
  <si>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</si>
  <si>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</si>
  <si>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</si>
  <si>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</si>
  <si>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</si>
  <si>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</si>
  <si>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</si>
  <si>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</si>
  <si>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</si>
  <si>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</si>
  <si>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</si>
  <si>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</si>
  <si>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</si>
  <si>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</si>
  <si>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</si>
  <si>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</si>
  <si>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</si>
  <si>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</si>
  <si>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</si>
  <si>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</si>
  <si>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</si>
  <si>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</si>
  <si>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</si>
  <si>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</si>
  <si>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</si>
  <si>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</si>
  <si>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</si>
  <si>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</si>
  <si>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</si>
  <si>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</si>
  <si>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</si>
  <si>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</si>
  <si>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</si>
  <si>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</si>
  <si>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</si>
  <si>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</si>
  <si>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</si>
  <si>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</si>
  <si>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</si>
  <si>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</si>
  <si>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</si>
  <si>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</si>
  <si>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</si>
  <si>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</si>
  <si>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</si>
  <si>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</si>
  <si>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</si>
  <si>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</si>
  <si>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</si>
  <si>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</si>
  <si>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</si>
  <si>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</si>
  <si>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</si>
  <si>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</si>
  <si>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</si>
  <si>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</si>
  <si>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</si>
  <si>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</si>
  <si>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</si>
  <si>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</si>
  <si>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</si>
  <si>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</si>
  <si>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</si>
  <si>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</si>
  <si>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</si>
  <si>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</si>
  <si>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</si>
  <si>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</si>
  <si>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</si>
  <si>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</si>
  <si>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</si>
  <si>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</si>
  <si>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</si>
  <si>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</si>
  <si>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</si>
  <si>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</si>
  <si>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</si>
  <si>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</si>
  <si>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</si>
  <si>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</si>
  <si>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</si>
  <si>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</si>
  <si>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</si>
  <si>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</si>
  <si>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</si>
  <si>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</si>
  <si>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</si>
  <si>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</si>
  <si>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</si>
  <si>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</si>
  <si>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</si>
  <si>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</si>
  <si>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</si>
  <si>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</si>
  <si>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</si>
  <si>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</si>
  <si>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</si>
  <si>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</si>
  <si>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</si>
  <si>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</si>
  <si>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</si>
  <si>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</si>
  <si>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</si>
  <si>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</si>
  <si>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</si>
  <si>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</si>
  <si>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</si>
  <si>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</si>
  <si>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</si>
  <si>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</si>
  <si>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</si>
  <si>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</si>
  <si>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</si>
  <si>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</si>
  <si>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</si>
  <si>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</si>
  <si>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</si>
  <si>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</si>
  <si>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</si>
  <si>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</si>
  <si>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</si>
  <si>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</si>
  <si>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</si>
  <si>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</si>
  <si>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</si>
  <si>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</si>
  <si>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</si>
  <si>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</si>
  <si>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</si>
  <si>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</si>
  <si>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</si>
  <si>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</si>
  <si>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</si>
  <si>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</si>
  <si>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</si>
  <si>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</si>
  <si>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</si>
  <si>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</si>
  <si>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</si>
  <si>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</si>
  <si>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</si>
  <si>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</si>
  <si>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</si>
  <si>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</si>
  <si>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</si>
  <si>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</si>
  <si>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</si>
  <si>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</si>
  <si>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</si>
  <si>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</si>
  <si>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</si>
  <si>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</si>
  <si>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</si>
  <si>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</si>
  <si>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</si>
  <si>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</si>
  <si>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</si>
  <si>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</si>
  <si>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</si>
  <si>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</si>
  <si>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</si>
  <si>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</si>
  <si>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</si>
  <si>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</si>
  <si>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</si>
  <si>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</si>
  <si>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</si>
  <si>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</si>
  <si>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</si>
  <si>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</si>
  <si>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</si>
  <si>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</si>
  <si>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</si>
  <si>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</si>
  <si>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</si>
  <si>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</si>
  <si>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</si>
  <si>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</si>
  <si>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</si>
  <si>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</si>
  <si>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</si>
  <si>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</si>
  <si>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</si>
  <si>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</si>
  <si>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</si>
  <si>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</si>
  <si>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</si>
  <si>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</si>
  <si>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</si>
  <si>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</si>
  <si>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</si>
  <si>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</si>
  <si>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</si>
  <si>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</si>
  <si>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</si>
  <si>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</si>
  <si>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</si>
  <si>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</si>
  <si>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</si>
  <si>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</si>
  <si>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</si>
  <si>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</si>
  <si>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</si>
  <si>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</si>
  <si>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</si>
  <si>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</si>
  <si>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</si>
  <si>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</si>
  <si>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</si>
  <si>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</si>
  <si>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</si>
  <si>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</si>
  <si>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</si>
  <si>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</si>
  <si>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</si>
  <si>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</si>
  <si>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</si>
  <si>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</si>
  <si>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</si>
  <si>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</si>
  <si>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</si>
  <si>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</si>
  <si>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</si>
  <si>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</si>
  <si>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</si>
  <si>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</si>
  <si>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</si>
  <si>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</si>
  <si>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</si>
  <si>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</si>
  <si>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</si>
  <si>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</si>
  <si>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</si>
  <si>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</si>
  <si>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</si>
  <si>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</si>
  <si>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</si>
  <si>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</si>
  <si>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</si>
  <si>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</si>
  <si>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</si>
  <si>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</si>
  <si>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</si>
  <si>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</si>
  <si>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</si>
  <si>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</si>
  <si>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</si>
  <si>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</si>
  <si>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</si>
  <si>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</si>
  <si>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</si>
  <si>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</si>
  <si>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</si>
  <si>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</si>
  <si>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</si>
  <si>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</si>
  <si>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</si>
  <si>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</si>
  <si>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</si>
  <si>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</si>
  <si>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</si>
  <si>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</si>
  <si>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</si>
  <si>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</si>
  <si>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</si>
  <si>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</si>
  <si>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</si>
  <si>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</si>
  <si>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</si>
  <si>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</si>
  <si>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</si>
  <si>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</si>
  <si>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</si>
  <si>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</si>
  <si>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</si>
  <si>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</si>
  <si>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</si>
  <si>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</si>
  <si>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</si>
  <si>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</si>
  <si>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</si>
  <si>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</si>
  <si>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</si>
  <si>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</si>
  <si>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</si>
  <si>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</si>
  <si>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</si>
  <si>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</si>
  <si>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</si>
  <si>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</si>
  <si>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</si>
  <si>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</si>
  <si>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</si>
  <si>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</si>
  <si>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</si>
  <si>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</si>
  <si>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</si>
  <si>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</si>
  <si>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</si>
  <si>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</si>
  <si>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</si>
  <si>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</si>
  <si>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</si>
  <si>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</si>
  <si>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</si>
  <si>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</si>
  <si>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</si>
  <si>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</si>
  <si>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</si>
  <si>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</si>
  <si>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</si>
  <si>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</si>
  <si>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</si>
  <si>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</si>
  <si>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</si>
  <si>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</si>
  <si>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</si>
  <si>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</si>
  <si>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</si>
  <si>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</si>
  <si>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</si>
  <si>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</si>
  <si>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</si>
  <si>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</si>
  <si>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</si>
  <si>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</si>
  <si>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</si>
  <si>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</si>
  <si>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</si>
  <si>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</si>
  <si>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</si>
  <si>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</si>
  <si>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</si>
  <si>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</si>
  <si>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</si>
  <si>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</si>
  <si>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</si>
  <si>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</si>
  <si>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</si>
  <si>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</si>
  <si>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</si>
  <si>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</si>
  <si>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</si>
  <si>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</si>
  <si>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</si>
  <si>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</si>
  <si>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</si>
  <si>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</si>
  <si>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</si>
  <si>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</si>
  <si>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</si>
  <si>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</si>
  <si>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</si>
  <si>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</si>
  <si>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</si>
  <si>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</si>
  <si>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</si>
  <si>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</si>
  <si>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</si>
  <si>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</si>
  <si>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</si>
  <si>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</si>
  <si>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</si>
  <si>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</si>
  <si>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</si>
  <si>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</si>
  <si>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</si>
  <si>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</si>
  <si>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</si>
  <si>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</si>
  <si>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</si>
  <si>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</si>
  <si>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</si>
  <si>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</si>
  <si>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</si>
  <si>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</si>
  <si>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</si>
  <si>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</si>
  <si>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</si>
  <si>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</si>
  <si>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</si>
  <si>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</si>
  <si>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</si>
  <si>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</si>
  <si>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</si>
  <si>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</si>
  <si>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</si>
  <si>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</si>
  <si>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</si>
  <si>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</si>
  <si>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</si>
  <si>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</si>
  <si>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</si>
  <si>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</si>
  <si>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</si>
  <si>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</si>
  <si>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</si>
  <si>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</si>
  <si>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</si>
  <si>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</si>
  <si>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</si>
  <si>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</si>
  <si>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</si>
  <si>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</si>
  <si>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</si>
  <si>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</si>
  <si>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</si>
  <si>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</si>
  <si>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</si>
  <si>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</si>
  <si>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</si>
  <si>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</si>
  <si>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</si>
  <si>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</si>
  <si>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</si>
  <si>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</si>
  <si>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</si>
  <si>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</si>
  <si>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</si>
  <si>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</si>
  <si>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</si>
  <si>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</si>
  <si>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</si>
  <si>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</si>
  <si>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</si>
  <si>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</si>
  <si>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</si>
  <si>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</si>
  <si>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</si>
  <si>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</si>
  <si>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</si>
  <si>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</si>
  <si>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</si>
  <si>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</si>
  <si>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</si>
  <si>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</si>
  <si>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</si>
  <si>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</si>
  <si>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</si>
  <si>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</si>
  <si>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</si>
  <si>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</si>
  <si>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</si>
  <si>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</si>
  <si>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</si>
  <si>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</si>
  <si>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</si>
  <si>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</si>
  <si>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</si>
  <si>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</si>
  <si>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</si>
  <si>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</si>
  <si>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</si>
  <si>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</si>
  <si>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</si>
  <si>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</si>
  <si>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</si>
  <si>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</si>
  <si>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</si>
  <si>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</si>
  <si>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</si>
  <si>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</si>
  <si>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</si>
  <si>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</si>
  <si>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</si>
  <si>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</si>
  <si>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</si>
  <si>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</si>
  <si>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</si>
  <si>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</si>
  <si>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</si>
  <si>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</si>
  <si>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</si>
  <si>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</si>
  <si>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</si>
  <si>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</si>
  <si>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</si>
  <si>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</si>
  <si>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</si>
  <si>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</si>
  <si>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</si>
  <si>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</si>
  <si>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</si>
  <si>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</si>
  <si>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</si>
  <si>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</si>
  <si>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</si>
  <si>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</si>
  <si>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</si>
  <si>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</si>
  <si>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</si>
  <si>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</si>
  <si>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</si>
  <si>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</si>
  <si>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</si>
  <si>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</si>
  <si>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</si>
  <si>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</si>
  <si>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</si>
  <si>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</si>
  <si>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</si>
  <si>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</si>
  <si>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</si>
  <si>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</si>
  <si>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</si>
  <si>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</si>
  <si>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</si>
  <si>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</si>
  <si>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</si>
  <si>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</si>
  <si>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</si>
  <si>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</si>
  <si>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</si>
  <si>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</si>
  <si>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</si>
  <si>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</si>
  <si>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</si>
  <si>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</si>
  <si>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</si>
  <si>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</si>
  <si>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</si>
  <si>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</si>
  <si>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</si>
  <si>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</si>
  <si>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</si>
  <si>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</si>
  <si>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</si>
  <si>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</si>
  <si>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</si>
  <si>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</si>
  <si>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</si>
  <si>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</si>
  <si>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</si>
  <si>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</si>
  <si>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</si>
  <si>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</si>
  <si>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</si>
  <si>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</si>
  <si>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</si>
  <si>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</si>
  <si>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</si>
  <si>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</si>
  <si>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</si>
  <si>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</si>
  <si>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</si>
  <si>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</si>
  <si>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</si>
  <si>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</si>
  <si>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</si>
  <si>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</si>
  <si>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</si>
  <si>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</si>
  <si>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</si>
  <si>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</si>
  <si>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</si>
  <si>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</si>
  <si>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</si>
  <si>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</si>
  <si>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</si>
  <si>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</si>
  <si>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</si>
  <si>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</si>
  <si>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</si>
  <si>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</si>
  <si>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</si>
  <si>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</si>
  <si>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</si>
  <si>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</si>
  <si>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</si>
  <si>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</si>
  <si>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</si>
  <si>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</si>
  <si>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</si>
  <si>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</si>
  <si>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</si>
  <si>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</si>
  <si>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</si>
  <si>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</si>
  <si>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</si>
  <si>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</si>
  <si>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</si>
  <si>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</si>
  <si>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</si>
  <si>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</si>
  <si>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</si>
  <si>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</si>
  <si>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</si>
  <si>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</si>
  <si>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</si>
  <si>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</si>
  <si>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</si>
  <si>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</si>
  <si>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</si>
  <si>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</si>
  <si>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</si>
  <si>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</si>
  <si>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</si>
  <si>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</si>
  <si>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</si>
  <si>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</si>
  <si>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</si>
  <si>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</si>
  <si>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</si>
  <si>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</si>
  <si>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</si>
  <si>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</si>
  <si>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</si>
  <si>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</si>
  <si>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</si>
  <si>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</si>
  <si>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</si>
  <si>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</si>
  <si>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</si>
  <si>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</si>
  <si>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</si>
  <si>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</si>
  <si>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</si>
  <si>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</si>
  <si>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</si>
  <si>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</si>
  <si>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</si>
  <si>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</si>
  <si>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</si>
  <si>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</si>
  <si>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</si>
  <si>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</si>
  <si>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</si>
  <si>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</si>
  <si>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</si>
  <si>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</si>
  <si>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</si>
  <si>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</si>
  <si>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</si>
  <si>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</si>
  <si>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</si>
  <si>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</si>
  <si>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</si>
  <si>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</si>
  <si>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</si>
  <si>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</si>
  <si>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</si>
  <si>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</si>
  <si>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</si>
  <si>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</si>
  <si>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</si>
  <si>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</si>
  <si>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</si>
  <si>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</si>
  <si>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</si>
  <si>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</si>
  <si>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</si>
  <si>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</si>
  <si>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</si>
  <si>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</si>
  <si>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</si>
  <si>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</si>
  <si>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</si>
  <si>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</si>
  <si>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</si>
  <si>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</si>
  <si>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</si>
  <si>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</si>
  <si>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</si>
  <si>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</si>
  <si>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</si>
  <si>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</si>
  <si>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</si>
  <si>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</si>
  <si>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</si>
  <si>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</si>
  <si>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</si>
  <si>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</si>
  <si>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</si>
  <si>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</si>
  <si>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</si>
  <si>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</si>
  <si>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</si>
  <si>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</si>
  <si>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</si>
  <si>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</si>
  <si>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</si>
  <si>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</si>
  <si>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</si>
  <si>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</si>
  <si>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</si>
  <si>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</si>
  <si>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</si>
  <si>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</si>
  <si>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</si>
  <si>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</si>
  <si>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</si>
  <si>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</si>
  <si>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</si>
  <si>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</si>
  <si>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</si>
  <si>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</si>
  <si>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</si>
  <si>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</si>
  <si>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</si>
  <si>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</si>
  <si>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</si>
  <si>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</si>
  <si>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</si>
  <si>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</si>
  <si>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</si>
  <si>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</si>
  <si>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</si>
  <si>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</si>
  <si>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</si>
  <si>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</si>
  <si>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</si>
  <si>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</si>
  <si>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</si>
  <si>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</si>
  <si>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</si>
  <si>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</si>
  <si>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</si>
  <si>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</si>
  <si>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</si>
  <si>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</si>
  <si>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</si>
  <si>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</si>
  <si>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</si>
  <si>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</si>
  <si>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</si>
  <si>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</si>
  <si>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</si>
  <si>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</si>
  <si>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</si>
  <si>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</si>
  <si>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</si>
  <si>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</si>
  <si>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</si>
  <si>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</si>
  <si>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</si>
  <si>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</si>
  <si>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</si>
  <si>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</si>
  <si>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</si>
  <si>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</si>
  <si>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</si>
  <si>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</si>
  <si>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</si>
  <si>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</si>
  <si>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</si>
  <si>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</si>
  <si>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</si>
  <si>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</si>
  <si>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</si>
  <si>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</si>
  <si>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</si>
  <si>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</si>
  <si>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</si>
  <si>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</si>
  <si>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</si>
  <si>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</si>
  <si>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</si>
  <si>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</si>
  <si>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</si>
  <si>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</si>
  <si>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</si>
  <si>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</si>
  <si>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</si>
  <si>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</si>
  <si>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</si>
  <si>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</si>
  <si>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</si>
  <si>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</si>
  <si>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</si>
  <si>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</si>
  <si>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</si>
  <si>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</si>
  <si>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</si>
  <si>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</si>
  <si>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</si>
  <si>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</si>
  <si>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</si>
  <si>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</si>
  <si>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</si>
  <si>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</si>
  <si>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</si>
  <si>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</si>
  <si>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</si>
  <si>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</si>
  <si>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</si>
  <si>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</si>
  <si>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</si>
  <si>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</si>
  <si>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</si>
  <si>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</si>
  <si>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</si>
  <si>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</si>
  <si>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</si>
  <si>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</si>
  <si>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</si>
  <si>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</si>
  <si>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</si>
  <si>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</si>
  <si>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</si>
  <si>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</si>
  <si>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</si>
  <si>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</si>
  <si>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</si>
  <si>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</si>
  <si>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</si>
  <si>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</si>
  <si>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</si>
  <si>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</si>
  <si>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</si>
  <si>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</si>
  <si>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</si>
  <si>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</si>
  <si>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</si>
  <si>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</si>
  <si>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</si>
  <si>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</si>
  <si>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</si>
  <si>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</si>
  <si>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</si>
  <si>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</si>
  <si>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</si>
  <si>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</si>
  <si>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</si>
  <si>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</si>
  <si>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</si>
  <si>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</si>
  <si>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</si>
  <si>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</si>
  <si>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</si>
  <si>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</si>
  <si>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</si>
  <si>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</si>
  <si>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</si>
  <si>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</si>
  <si>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</si>
  <si>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</si>
  <si>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</si>
  <si>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</si>
  <si>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</si>
  <si>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</si>
  <si>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</si>
  <si>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</si>
  <si>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</si>
  <si>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</si>
  <si>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</si>
  <si>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</si>
  <si>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</si>
  <si>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</si>
  <si>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</si>
  <si>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</si>
  <si>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</si>
  <si>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</si>
  <si>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</si>
  <si>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</si>
  <si>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</si>
  <si>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</si>
  <si>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</si>
  <si>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</si>
  <si>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</si>
  <si>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</si>
  <si>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</si>
  <si>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</si>
  <si>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</si>
  <si>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</si>
  <si>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</si>
  <si>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</si>
  <si>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</si>
  <si>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</si>
  <si>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</si>
  <si>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</si>
  <si>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</si>
  <si>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</si>
  <si>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</si>
  <si>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</si>
  <si>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</si>
  <si>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</si>
  <si>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</si>
  <si>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</si>
  <si>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</si>
  <si>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</si>
  <si>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</si>
  <si>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</si>
  <si>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</si>
  <si>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</si>
  <si>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</si>
  <si>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</si>
  <si>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</si>
  <si>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</si>
  <si>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</si>
  <si>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</si>
  <si>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</si>
  <si>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</si>
  <si>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</si>
  <si>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</si>
  <si>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</si>
  <si>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</si>
  <si>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</si>
  <si>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</si>
  <si>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</si>
  <si>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</si>
  <si>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</si>
  <si>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</si>
  <si>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</si>
  <si>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</si>
  <si>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</si>
  <si>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</si>
  <si>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</si>
  <si>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</si>
  <si>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</si>
  <si>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</si>
  <si>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</si>
  <si>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</si>
  <si>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</si>
  <si>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</si>
  <si>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</si>
  <si>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</si>
  <si>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</si>
  <si>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</si>
  <si>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</si>
  <si>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</si>
  <si>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</si>
  <si>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</si>
  <si>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</si>
  <si>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</si>
  <si>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</si>
  <si>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</si>
  <si>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</si>
  <si>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</si>
  <si>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</si>
  <si>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</si>
  <si>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</si>
  <si>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</si>
  <si>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</si>
  <si>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</si>
  <si>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</si>
  <si>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</si>
  <si>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</si>
  <si>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</si>
  <si>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</si>
  <si>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</si>
  <si>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</si>
  <si>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</si>
  <si>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</si>
  <si>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</si>
  <si>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</si>
  <si>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</si>
  <si>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</si>
  <si>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</si>
  <si>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</si>
  <si>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</si>
  <si>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</si>
  <si>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</si>
  <si>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</si>
  <si>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</si>
  <si>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</si>
  <si>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</si>
  <si>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</si>
  <si>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</si>
  <si>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</si>
  <si>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</si>
  <si>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</si>
  <si>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</si>
  <si>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</si>
  <si>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</si>
  <si>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</si>
  <si>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</si>
  <si>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</si>
  <si>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</si>
  <si>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</si>
  <si>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</si>
  <si>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</si>
  <si>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</si>
  <si>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</si>
  <si>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</si>
  <si>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</si>
  <si>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</si>
  <si>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</si>
  <si>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</si>
  <si>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</si>
  <si>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</si>
  <si>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</si>
  <si>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</si>
  <si>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</si>
  <si>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</si>
  <si>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</si>
  <si>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</si>
  <si>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</si>
  <si>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</si>
  <si>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</si>
  <si>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</si>
  <si>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</si>
  <si>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</si>
  <si>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</si>
  <si>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</si>
  <si>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</si>
  <si>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</si>
  <si>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</si>
  <si>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</si>
  <si>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</si>
  <si>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</si>
  <si>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</si>
  <si>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</si>
  <si>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</si>
  <si>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</si>
  <si>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</si>
  <si>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</si>
  <si>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</si>
  <si>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</si>
  <si>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</si>
  <si>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</si>
  <si>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</si>
  <si>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</si>
  <si>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</si>
  <si>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</si>
  <si>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</si>
  <si>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</si>
  <si>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</si>
  <si>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</si>
  <si>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</si>
  <si>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</si>
  <si>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</si>
  <si>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</si>
  <si>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</si>
  <si>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</si>
  <si>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</si>
  <si>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</si>
  <si>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</si>
  <si>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</si>
  <si>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</si>
  <si>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</si>
  <si>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</si>
  <si>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</si>
  <si>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</si>
  <si>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</si>
  <si>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</si>
  <si>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</si>
  <si>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</si>
  <si>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</si>
  <si>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</si>
  <si>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</si>
  <si>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</si>
  <si>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</si>
  <si>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</si>
  <si>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</si>
  <si>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</si>
  <si>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</si>
  <si>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</si>
  <si>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</si>
  <si>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</si>
  <si>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</si>
  <si>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</si>
  <si>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</si>
  <si>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</si>
  <si>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</si>
  <si>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</si>
  <si>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</si>
  <si>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</si>
  <si>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</si>
  <si>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</si>
  <si>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</si>
  <si>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</si>
  <si>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</si>
  <si>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</si>
  <si>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</si>
  <si>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</si>
  <si>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</si>
  <si>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</si>
  <si>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</si>
  <si>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</si>
  <si>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</si>
  <si>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</si>
  <si>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</si>
  <si>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</si>
  <si>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</si>
  <si>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</si>
  <si>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</si>
  <si>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</si>
  <si>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</si>
  <si>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</si>
  <si>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</si>
  <si>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</si>
  <si>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</si>
  <si>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</si>
  <si>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</si>
  <si>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</si>
  <si>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</si>
  <si>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</si>
  <si>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</si>
  <si>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</si>
  <si>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</si>
  <si>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</si>
  <si>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</si>
  <si>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</si>
  <si>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</si>
  <si>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</si>
  <si>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</si>
  <si>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</si>
  <si>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</si>
  <si>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</si>
  <si>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</si>
  <si>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</si>
  <si>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</si>
  <si>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</si>
  <si>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</si>
  <si>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</si>
  <si>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</si>
  <si>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</si>
  <si>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</si>
  <si>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</si>
  <si>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</si>
  <si>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</si>
  <si>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</si>
  <si>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</si>
  <si>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</si>
  <si>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</si>
  <si>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</si>
  <si>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</si>
  <si>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</si>
  <si>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</si>
  <si>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</si>
  <si>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</si>
  <si>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</si>
  <si>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</si>
  <si>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</si>
  <si>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</si>
  <si>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</si>
  <si>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</si>
  <si>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</si>
  <si>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</si>
  <si>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</si>
  <si>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</si>
  <si>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</si>
  <si>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</si>
  <si>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</si>
  <si>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</si>
  <si>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</si>
  <si>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</si>
  <si>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</si>
  <si>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</si>
  <si>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</si>
  <si>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</si>
  <si>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</si>
  <si>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</si>
  <si>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</si>
  <si>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</si>
  <si>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</si>
  <si>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</si>
  <si>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</si>
  <si>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</si>
  <si>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</si>
  <si>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</si>
  <si>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</si>
  <si>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</si>
  <si>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</si>
  <si>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</si>
  <si>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</si>
  <si>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</si>
  <si>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</si>
  <si>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</si>
  <si>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</si>
  <si>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</si>
  <si>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</si>
  <si>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</si>
  <si>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</si>
  <si>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</si>
  <si>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</si>
  <si>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</si>
  <si>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</si>
  <si>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</si>
  <si>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</si>
  <si>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</si>
  <si>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</si>
  <si>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</si>
  <si>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</si>
  <si>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</si>
  <si>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</si>
  <si>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</si>
  <si>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</si>
  <si>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</si>
  <si>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</si>
  <si>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</si>
  <si>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</si>
  <si>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</si>
  <si>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</si>
  <si>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</si>
  <si>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</si>
  <si>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</si>
  <si>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</si>
  <si>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</si>
  <si>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</si>
  <si>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</si>
  <si>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</si>
  <si>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</si>
  <si>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</si>
  <si>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</si>
  <si>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</si>
  <si>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</si>
  <si>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</si>
  <si>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</si>
  <si>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</si>
  <si>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</si>
  <si>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</si>
  <si>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</si>
  <si>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</si>
  <si>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</si>
  <si>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</si>
  <si>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</si>
  <si>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</si>
  <si>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</si>
  <si>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</si>
  <si>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</si>
  <si>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</si>
  <si>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</si>
  <si>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</si>
  <si>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</si>
  <si>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</si>
  <si>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</si>
  <si>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</si>
  <si>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</si>
  <si>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</si>
  <si>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</si>
  <si>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</si>
  <si>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</si>
  <si>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</si>
  <si>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</si>
  <si>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</si>
  <si>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</si>
  <si>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</si>
  <si>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</si>
  <si>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</si>
  <si>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</si>
  <si>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</si>
  <si>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</si>
  <si>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</si>
  <si>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</si>
  <si>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</si>
  <si>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</si>
  <si>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</si>
  <si>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</si>
  <si>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</si>
  <si>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</si>
  <si>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</si>
  <si>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</si>
  <si>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</si>
  <si>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</si>
  <si>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</si>
  <si>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</si>
  <si>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</si>
  <si>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</si>
  <si>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</si>
  <si>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</si>
  <si>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</si>
  <si>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</si>
  <si>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</si>
  <si>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</si>
  <si>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</si>
  <si>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</si>
  <si>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</si>
  <si>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</si>
  <si>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</si>
  <si>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</si>
  <si>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</si>
  <si>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</si>
  <si>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</si>
  <si>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</si>
  <si>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</si>
  <si>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</si>
  <si>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</si>
  <si>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</si>
  <si>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</si>
  <si>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</si>
  <si>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</si>
  <si>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</si>
  <si>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</si>
  <si>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</si>
  <si>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</si>
  <si>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</si>
  <si>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</si>
  <si>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</si>
  <si>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</si>
  <si>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</si>
  <si>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</si>
  <si>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</si>
  <si>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</si>
  <si>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</si>
  <si>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</si>
  <si>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</si>
  <si>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</si>
  <si>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</si>
  <si>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</si>
  <si>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</si>
  <si>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</si>
  <si>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</si>
  <si>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</si>
  <si>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</si>
  <si>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</si>
  <si>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</si>
  <si>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</si>
  <si>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</si>
  <si>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</si>
  <si>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</si>
  <si>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</si>
  <si>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</si>
  <si>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</si>
  <si>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</si>
  <si>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</si>
  <si>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</si>
  <si>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</si>
  <si>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</si>
  <si>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</si>
  <si>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</si>
  <si>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</si>
  <si>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</si>
  <si>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</si>
  <si>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</si>
  <si>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</si>
  <si>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</si>
  <si>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</si>
  <si>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</si>
  <si>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</si>
  <si>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</si>
  <si>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</si>
  <si>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</si>
  <si>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</si>
  <si>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</si>
  <si>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</si>
  <si>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</si>
  <si>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</si>
  <si>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</si>
  <si>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</si>
  <si>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</si>
  <si>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</si>
  <si>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</si>
  <si>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</si>
  <si>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</si>
  <si>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</si>
  <si>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</si>
  <si>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</si>
  <si>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</si>
  <si>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</si>
  <si>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</si>
  <si>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</si>
  <si>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</si>
  <si>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</si>
  <si>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</si>
  <si>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</si>
  <si>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</si>
  <si>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</si>
  <si>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</si>
  <si>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</si>
  <si>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</si>
  <si>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</si>
  <si>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</si>
  <si>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</si>
  <si>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</si>
  <si>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</si>
  <si>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</si>
  <si>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</si>
  <si>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</si>
  <si>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</si>
  <si>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</si>
  <si>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</si>
  <si>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</si>
  <si>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</si>
  <si>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</si>
  <si>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</si>
  <si>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</si>
  <si>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</si>
  <si>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</si>
  <si>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</si>
  <si>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</si>
  <si>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</si>
  <si>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</si>
  <si>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</si>
  <si>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</si>
  <si>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</si>
  <si>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</si>
  <si>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</si>
  <si>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</si>
  <si>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</si>
  <si>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</si>
  <si>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</si>
  <si>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</si>
  <si>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</si>
  <si>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</si>
  <si>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</si>
  <si>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</si>
  <si>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</si>
  <si>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</si>
  <si>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</si>
  <si>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</si>
  <si>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</si>
  <si>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</si>
  <si>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</si>
  <si>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</si>
  <si>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</si>
  <si>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</si>
  <si>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</si>
  <si>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</si>
  <si>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</si>
  <si>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</si>
  <si>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</si>
  <si>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</si>
  <si>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</si>
  <si>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</si>
  <si>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</si>
  <si>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</si>
  <si>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</si>
  <si>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</si>
  <si>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</si>
  <si>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</si>
  <si>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</si>
  <si>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</si>
  <si>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</si>
  <si>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</si>
  <si>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</si>
  <si>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</si>
  <si>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</si>
  <si>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</si>
  <si>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</si>
  <si>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</si>
  <si>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</si>
  <si>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</si>
  <si>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</si>
  <si>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</si>
  <si>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</si>
  <si>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</si>
  <si>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</si>
  <si>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</si>
  <si>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</si>
  <si>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</si>
  <si>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</si>
  <si>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</si>
  <si>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</si>
  <si>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</si>
  <si>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</si>
  <si>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</si>
  <si>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</si>
  <si>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</si>
  <si>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</si>
  <si>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</si>
  <si>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</si>
  <si>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</si>
  <si>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</si>
  <si>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</si>
  <si>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</si>
  <si>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</si>
  <si>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</si>
  <si>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</si>
  <si>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</si>
  <si>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</si>
  <si>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</si>
  <si>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</si>
  <si>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</si>
  <si>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</si>
  <si>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</si>
  <si>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</si>
  <si>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</si>
  <si>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</si>
  <si>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</si>
  <si>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</si>
  <si>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</si>
  <si>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</si>
  <si>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</si>
  <si>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</si>
  <si>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</si>
  <si>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</si>
  <si>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</si>
  <si>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</si>
  <si>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</si>
  <si>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</si>
  <si>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</si>
  <si>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</si>
  <si>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</si>
  <si>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</si>
  <si>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</si>
  <si>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</si>
  <si>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</si>
  <si>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</si>
  <si>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</si>
  <si>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</si>
  <si>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</si>
  <si>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</si>
  <si>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</si>
  <si>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</si>
  <si>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</si>
  <si>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</si>
  <si>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</si>
  <si>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</si>
  <si>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</si>
  <si>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</si>
  <si>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</si>
  <si>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</si>
  <si>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</si>
  <si>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</si>
  <si>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</si>
  <si>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</si>
  <si>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</si>
  <si>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</si>
  <si>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</si>
  <si>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</si>
  <si>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</si>
  <si>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</si>
  <si>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</si>
  <si>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</si>
  <si>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</si>
  <si>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</si>
  <si>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</si>
  <si>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</si>
  <si>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</si>
  <si>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</si>
  <si>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</si>
  <si>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</si>
  <si>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</si>
  <si>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</si>
  <si>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</si>
  <si>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</si>
  <si>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</si>
  <si>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</si>
  <si>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</si>
  <si>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</si>
  <si>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</si>
  <si>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</si>
  <si>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</si>
  <si>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</si>
  <si>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</si>
  <si>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</si>
  <si>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</si>
  <si>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</si>
  <si>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</si>
  <si>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</si>
  <si>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</si>
  <si>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</si>
  <si>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</si>
  <si>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</si>
  <si>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</si>
  <si>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</si>
  <si>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</si>
  <si>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</si>
  <si>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</si>
  <si>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</si>
  <si>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</si>
  <si>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</si>
  <si>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</si>
  <si>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</si>
  <si>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</si>
  <si>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</si>
  <si>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</si>
  <si>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</si>
  <si>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</si>
  <si>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</si>
  <si>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</si>
  <si>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</si>
  <si>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</si>
  <si>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</si>
  <si>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</si>
  <si>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</si>
  <si>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</si>
  <si>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</si>
  <si>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</si>
  <si>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</si>
  <si>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</si>
  <si>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</si>
  <si>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</si>
  <si>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</si>
  <si>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</si>
  <si>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</si>
  <si>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</si>
  <si>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</si>
  <si>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</si>
  <si>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</si>
  <si>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</si>
  <si>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</si>
  <si>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</si>
  <si>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</si>
  <si>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</si>
  <si>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</si>
  <si>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</si>
  <si>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</si>
  <si>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</si>
  <si>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</si>
  <si>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</si>
  <si>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</si>
  <si>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</si>
  <si>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</si>
  <si>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</si>
  <si>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</si>
  <si>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</si>
  <si>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</si>
  <si>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</si>
  <si>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</si>
  <si>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</si>
  <si>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</si>
  <si>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</si>
  <si>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</si>
  <si>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</si>
  <si>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</si>
  <si>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</si>
  <si>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</si>
  <si>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</si>
  <si>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</si>
  <si>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</si>
  <si>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</si>
  <si>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</si>
  <si>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</si>
  <si>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</si>
  <si>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</si>
  <si>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</si>
  <si>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</si>
  <si>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</si>
  <si>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</si>
  <si>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</si>
  <si>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</si>
  <si>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</si>
  <si>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</si>
  <si>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</si>
  <si>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</si>
  <si>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</si>
  <si>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</si>
  <si>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</si>
  <si>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</si>
  <si>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</si>
  <si>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</si>
  <si>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</si>
  <si>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</si>
  <si>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</si>
  <si>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</si>
  <si>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</si>
  <si>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</si>
  <si>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</si>
  <si>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</si>
  <si>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</si>
  <si>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</si>
  <si>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</si>
  <si>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</si>
  <si>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</si>
  <si>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</si>
  <si>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</si>
  <si>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</si>
  <si>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</si>
  <si>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</si>
  <si>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</si>
  <si>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</si>
  <si>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</si>
  <si>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</si>
  <si>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</si>
  <si>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</si>
  <si>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</si>
  <si>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</si>
  <si>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</si>
  <si>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</si>
  <si>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</si>
  <si>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</si>
  <si>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</si>
  <si>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</si>
  <si>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</si>
  <si>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</si>
  <si>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</si>
  <si>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</si>
  <si>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</si>
  <si>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</si>
  <si>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</si>
  <si>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</si>
  <si>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</si>
  <si>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</si>
  <si>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</si>
  <si>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</si>
  <si>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</si>
  <si>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</si>
  <si>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</si>
  <si>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</si>
  <si>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</si>
  <si>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</si>
  <si>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</si>
  <si>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</si>
  <si>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</si>
  <si>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</si>
  <si>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</si>
  <si>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</si>
  <si>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</si>
  <si>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</si>
  <si>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</si>
  <si>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</si>
  <si>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</si>
  <si>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</si>
  <si>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</si>
  <si>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</si>
  <si>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</si>
  <si>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</si>
  <si>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</si>
  <si>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</si>
  <si>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</si>
  <si>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</si>
  <si>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</si>
  <si>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</si>
  <si>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</si>
  <si>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</si>
  <si>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</si>
  <si>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</si>
  <si>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</si>
  <si>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</si>
  <si>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</si>
  <si>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</si>
  <si>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</si>
  <si>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</si>
  <si>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</si>
  <si>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</si>
  <si>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</si>
  <si>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</si>
  <si>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</si>
  <si>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</si>
  <si>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</si>
  <si>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</si>
  <si>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</si>
  <si>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</si>
  <si>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</si>
  <si>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</si>
  <si>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</si>
  <si>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</si>
  <si>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</si>
  <si>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</si>
  <si>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</si>
  <si>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</si>
  <si>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</si>
  <si>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</si>
  <si>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</si>
  <si>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</si>
  <si>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</si>
  <si>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</si>
  <si>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</si>
  <si>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</si>
  <si>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</si>
  <si>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</si>
  <si>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</si>
  <si>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</si>
  <si>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</si>
  <si>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</si>
  <si>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</si>
  <si>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</si>
  <si>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</si>
  <si>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</si>
  <si>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</si>
  <si>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</si>
  <si>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</si>
  <si>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</si>
  <si>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</si>
  <si>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</si>
  <si>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</si>
  <si>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</si>
  <si>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</si>
  <si>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</si>
  <si>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</si>
  <si>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</si>
  <si>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</si>
  <si>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</si>
  <si>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</si>
  <si>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</si>
  <si>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</si>
  <si>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</si>
  <si>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</si>
  <si>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</si>
  <si>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</si>
  <si>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</si>
  <si>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</si>
  <si>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</si>
  <si>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</si>
  <si>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</si>
  <si>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</si>
  <si>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</si>
  <si>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</si>
  <si>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</si>
  <si>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</si>
  <si>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</si>
  <si>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</si>
  <si>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</si>
  <si>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</si>
  <si>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</si>
  <si>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</si>
  <si>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</si>
  <si>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</si>
  <si>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</si>
  <si>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</si>
  <si>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</si>
  <si>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</si>
  <si>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</si>
  <si>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</si>
  <si>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</si>
  <si>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</si>
  <si>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</si>
  <si>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</si>
  <si>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</si>
  <si>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</si>
  <si>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</si>
  <si>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</si>
  <si>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</si>
  <si>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</si>
  <si>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</si>
  <si>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</si>
  <si>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</si>
  <si>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</si>
  <si>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</si>
  <si>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</si>
  <si>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</si>
  <si>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</si>
  <si>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</si>
  <si>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</si>
  <si>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</si>
  <si>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</si>
  <si>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</si>
  <si>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</si>
  <si>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</si>
  <si>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</si>
  <si>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</si>
  <si>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</si>
  <si>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</si>
  <si>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</si>
  <si>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</si>
  <si>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</si>
  <si>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</si>
  <si>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</si>
  <si>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</si>
  <si>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</si>
  <si>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</si>
  <si>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</si>
  <si>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</si>
  <si>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</si>
  <si>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</si>
  <si>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</si>
  <si>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</si>
  <si>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</si>
  <si>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</si>
  <si>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</si>
  <si>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</si>
  <si>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</si>
  <si>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</si>
  <si>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</si>
  <si>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</si>
  <si>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</si>
  <si>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</si>
  <si>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</si>
  <si>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</si>
  <si>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</si>
  <si>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</si>
  <si>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</si>
  <si>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</si>
  <si>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</si>
  <si>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</si>
  <si>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</si>
  <si>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</si>
  <si>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</si>
  <si>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</si>
  <si>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</si>
  <si>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</si>
  <si>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</si>
  <si>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</si>
  <si>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</si>
  <si>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</si>
  <si>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</si>
  <si>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</si>
  <si>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</si>
  <si>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</si>
  <si>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</si>
  <si>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</si>
  <si>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</si>
  <si>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</si>
  <si>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</si>
  <si>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</si>
  <si>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</si>
  <si>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</si>
  <si>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</si>
  <si>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</si>
  <si>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</si>
  <si>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</si>
  <si>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</si>
  <si>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</si>
  <si>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</si>
  <si>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</si>
  <si>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</si>
  <si>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</si>
  <si>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</si>
  <si>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</si>
  <si>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</si>
  <si>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</si>
  <si>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</si>
  <si>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</si>
  <si>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</si>
  <si>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</si>
  <si>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</si>
  <si>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</si>
  <si>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</si>
  <si>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</si>
  <si>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</si>
  <si>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</si>
  <si>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</si>
  <si>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</si>
  <si>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</si>
  <si>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</si>
  <si>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</si>
  <si>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</si>
  <si>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</si>
  <si>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</si>
  <si>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</si>
  <si>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</si>
  <si>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</si>
  <si>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</si>
  <si>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</si>
  <si>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</si>
  <si>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</si>
  <si>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</si>
  <si>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</si>
  <si>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</si>
  <si>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</si>
  <si>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</si>
  <si>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</si>
  <si>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</si>
  <si>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</si>
  <si>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</si>
  <si>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</si>
  <si>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</si>
  <si>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</si>
  <si>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</si>
  <si>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</si>
  <si>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</si>
  <si>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</si>
  <si>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</si>
  <si>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</si>
  <si>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</si>
  <si>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</si>
  <si>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</si>
  <si>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</si>
  <si>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</si>
  <si>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</si>
  <si>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</si>
  <si>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</si>
  <si>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</si>
  <si>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</si>
  <si>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</si>
  <si>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</si>
  <si>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</si>
  <si>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</si>
  <si>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</si>
  <si>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</si>
  <si>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</si>
  <si>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</si>
  <si>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</si>
  <si>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</si>
  <si>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</si>
  <si>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</si>
  <si>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</si>
  <si>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</si>
  <si>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</si>
  <si>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</si>
  <si>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</si>
  <si>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</si>
  <si>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</si>
  <si>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</si>
  <si>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</si>
  <si>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</si>
  <si>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</si>
  <si>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</si>
  <si>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</si>
  <si>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</si>
  <si>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</si>
  <si>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</si>
  <si>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</si>
  <si>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</si>
  <si>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</si>
  <si>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</si>
  <si>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</si>
  <si>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</si>
  <si>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</si>
  <si>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</si>
  <si>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</si>
  <si>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</si>
  <si>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</si>
  <si>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</si>
  <si>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</si>
  <si>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</si>
  <si>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</si>
  <si>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</si>
  <si>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</si>
  <si>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</si>
  <si>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</si>
  <si>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</si>
  <si>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</si>
  <si>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</si>
  <si>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</si>
  <si>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</si>
  <si>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</si>
  <si>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</si>
  <si>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</si>
  <si>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</si>
  <si>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</si>
  <si>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</si>
  <si>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</si>
  <si>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</si>
  <si>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</si>
  <si>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</si>
  <si>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</si>
  <si>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</si>
  <si>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</si>
  <si>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</si>
  <si>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</si>
  <si>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</si>
  <si>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</si>
  <si>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</si>
  <si>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</si>
  <si>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</si>
  <si>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</si>
  <si>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</si>
  <si>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</si>
  <si>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</si>
  <si>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</si>
  <si>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</si>
  <si>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</si>
  <si>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</si>
  <si>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</si>
  <si>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</si>
  <si>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</si>
  <si>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</si>
  <si>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</si>
  <si>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</si>
  <si>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</si>
  <si>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</si>
  <si>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</si>
  <si>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</si>
  <si>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</si>
  <si>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</si>
  <si>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</si>
  <si>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</si>
  <si>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</si>
  <si>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</si>
  <si>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</si>
  <si>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</si>
  <si>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</si>
  <si>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</si>
  <si>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</si>
  <si>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</si>
  <si>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</si>
  <si>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</si>
  <si>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</si>
  <si>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</si>
  <si>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</si>
  <si>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</si>
  <si>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</si>
  <si>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</si>
  <si>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</si>
  <si>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</si>
  <si>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</si>
  <si>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</si>
  <si>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</si>
  <si>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</si>
  <si>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</si>
  <si>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</si>
  <si>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</si>
  <si>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</si>
  <si>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</si>
  <si>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</si>
  <si>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</si>
  <si>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</si>
  <si>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</si>
  <si>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</si>
  <si>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</si>
  <si>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</si>
  <si>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</si>
  <si>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</si>
  <si>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</si>
  <si>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</si>
  <si>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</si>
  <si>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</si>
  <si>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</si>
  <si>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</si>
  <si>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</si>
  <si>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</si>
  <si>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</si>
  <si>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</si>
  <si>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</si>
  <si>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</si>
  <si>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</si>
  <si>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</si>
  <si>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</si>
  <si>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</si>
  <si>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</si>
  <si>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</si>
  <si>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</si>
  <si>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</si>
  <si>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</si>
  <si>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</si>
  <si>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</si>
  <si>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</si>
  <si>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</si>
  <si>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</si>
  <si>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</si>
  <si>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</si>
  <si>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</si>
  <si>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</si>
  <si>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</si>
  <si>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</si>
  <si>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</si>
  <si>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</si>
  <si>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</si>
  <si>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</si>
  <si>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</si>
  <si>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</si>
  <si>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</si>
  <si>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</si>
  <si>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</si>
  <si>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</si>
  <si>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</si>
  <si>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</si>
  <si>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</si>
  <si>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</si>
  <si>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</si>
  <si>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</si>
  <si>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</si>
  <si>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</si>
  <si>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</si>
  <si>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</si>
  <si>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</si>
  <si>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</si>
  <si>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</si>
  <si>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</si>
  <si>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</si>
  <si>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</si>
  <si>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</si>
  <si>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</si>
  <si>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</si>
  <si>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</si>
  <si>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</si>
  <si>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</si>
  <si>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</si>
  <si>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</si>
  <si>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</si>
  <si>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</si>
  <si>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</si>
  <si>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</si>
  <si>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</si>
  <si>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</si>
  <si>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</si>
  <si>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</si>
  <si>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</si>
  <si>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</si>
  <si>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</si>
  <si>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</si>
  <si>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</si>
  <si>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</si>
  <si>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</si>
  <si>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</si>
  <si>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</si>
  <si>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</si>
  <si>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</si>
  <si>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</si>
  <si>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</si>
  <si>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</si>
  <si>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</si>
  <si>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</si>
  <si>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</si>
  <si>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</si>
  <si>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</si>
  <si>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</si>
  <si>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</si>
  <si>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</si>
  <si>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</si>
  <si>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</si>
  <si>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</si>
  <si>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</si>
  <si>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</si>
  <si>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</si>
  <si>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</si>
  <si>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</si>
  <si>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</si>
  <si>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</si>
  <si>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</si>
  <si>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</si>
  <si>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</si>
  <si>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</si>
  <si>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</si>
  <si>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</si>
  <si>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</si>
  <si>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</si>
  <si>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</si>
  <si>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</si>
  <si>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</si>
  <si>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</si>
  <si>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</si>
  <si>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</si>
  <si>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</si>
  <si>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</si>
  <si>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</si>
  <si>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</si>
  <si>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</si>
  <si>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</si>
  <si>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</si>
  <si>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</si>
  <si>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</si>
  <si>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</si>
  <si>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</si>
  <si>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</si>
  <si>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</si>
  <si>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</si>
  <si>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</si>
  <si>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</si>
  <si>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</si>
  <si>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</si>
  <si>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</si>
  <si>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</si>
  <si>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</si>
  <si>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</si>
  <si>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</si>
  <si>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</si>
  <si>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</si>
  <si>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</si>
  <si>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</si>
  <si>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</si>
  <si>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</si>
  <si>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</si>
  <si>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</si>
  <si>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</si>
  <si>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</si>
  <si>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</si>
  <si>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</si>
  <si>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</si>
  <si>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</si>
  <si>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</si>
  <si>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</si>
  <si>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</si>
  <si>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</si>
  <si>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</si>
  <si>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</si>
  <si>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</si>
  <si>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</si>
  <si>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</si>
  <si>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</si>
  <si>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</si>
  <si>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</si>
  <si>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</si>
  <si>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</si>
  <si>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</si>
  <si>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</si>
  <si>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</si>
  <si>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</si>
  <si>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</si>
  <si>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</si>
  <si>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</si>
  <si>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</si>
  <si>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</si>
  <si>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</si>
  <si>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</si>
  <si>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</si>
  <si>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</si>
  <si>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</si>
  <si>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</si>
  <si>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</si>
  <si>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</si>
  <si>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</si>
  <si>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</si>
  <si>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</si>
  <si>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</si>
  <si>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</si>
  <si>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</si>
  <si>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</si>
  <si>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</si>
  <si>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</si>
  <si>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</si>
  <si>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</si>
  <si>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</si>
  <si>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</si>
  <si>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</si>
  <si>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</si>
  <si>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</si>
  <si>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</si>
  <si>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</si>
  <si>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</si>
  <si>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</si>
  <si>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</si>
  <si>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</si>
  <si>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</si>
  <si>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</si>
  <si>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</si>
  <si>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</si>
  <si>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</si>
  <si>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</si>
  <si>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</si>
  <si>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</si>
  <si>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</si>
  <si>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</si>
  <si>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</si>
  <si>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</si>
  <si>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</si>
  <si>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</si>
  <si>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</si>
  <si>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</si>
  <si>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</si>
  <si>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</si>
  <si>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</si>
  <si>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</si>
  <si>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</si>
  <si>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</si>
  <si>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</si>
  <si>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</si>
  <si>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</si>
  <si>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</si>
  <si>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</si>
  <si>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</si>
  <si>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</si>
  <si>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</si>
  <si>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</si>
  <si>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</si>
  <si>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</si>
  <si>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</si>
  <si>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</si>
  <si>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</si>
  <si>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</si>
  <si>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</si>
  <si>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</si>
  <si>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</si>
  <si>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</si>
  <si>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</si>
  <si>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</si>
  <si>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</si>
  <si>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</si>
  <si>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</si>
  <si>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</si>
  <si>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</si>
  <si>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</si>
  <si>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</si>
  <si>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</si>
  <si>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</si>
  <si>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</si>
  <si>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</si>
  <si>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</si>
  <si>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</si>
  <si>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</si>
  <si>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</si>
  <si>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</si>
  <si>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</si>
  <si>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</si>
  <si>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</si>
  <si>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</si>
  <si>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</si>
  <si>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</si>
  <si>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</si>
  <si>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</si>
  <si>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</si>
  <si>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</si>
  <si>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</si>
  <si>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</si>
  <si>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</si>
  <si>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</si>
  <si>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</si>
  <si>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</si>
  <si>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</si>
  <si>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</si>
  <si>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</si>
  <si>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</si>
  <si>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</si>
  <si>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</si>
  <si>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</si>
  <si>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</si>
  <si>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</si>
  <si>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</si>
  <si>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</si>
  <si>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</si>
  <si>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</si>
  <si>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</si>
  <si>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</si>
  <si>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</si>
  <si>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</si>
  <si>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</si>
  <si>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</si>
  <si>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</si>
  <si>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</si>
  <si>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</si>
  <si>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</si>
  <si>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</si>
  <si>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</si>
  <si>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</si>
  <si>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</si>
  <si>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</si>
  <si>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</si>
  <si>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</si>
  <si>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</si>
  <si>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</si>
  <si>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</si>
  <si>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</si>
  <si>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</si>
  <si>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</si>
  <si>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</si>
  <si>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</si>
  <si>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</si>
  <si>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</si>
  <si>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</si>
  <si>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</si>
  <si>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</si>
  <si>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</si>
  <si>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</si>
  <si>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</si>
  <si>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</si>
  <si>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</si>
  <si>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</si>
  <si>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</si>
  <si>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</si>
  <si>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</si>
  <si>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</si>
  <si>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</si>
  <si>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</si>
  <si>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</si>
  <si>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</si>
  <si>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</si>
  <si>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</si>
  <si>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</si>
  <si>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</si>
  <si>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</si>
  <si>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</si>
  <si>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</si>
  <si>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</si>
  <si>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</si>
  <si>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</si>
  <si>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</si>
  <si>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</si>
  <si>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</si>
  <si>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</si>
  <si>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</si>
  <si>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</si>
  <si>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</si>
  <si>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</si>
  <si>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</si>
  <si>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</si>
  <si>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</si>
  <si>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</si>
  <si>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</si>
  <si>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</si>
  <si>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</si>
  <si>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</si>
  <si>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</si>
  <si>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</si>
  <si>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</si>
  <si>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</si>
  <si>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</si>
  <si>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</si>
  <si>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</si>
  <si>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</si>
  <si>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</si>
  <si>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</si>
  <si>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</si>
  <si>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</si>
  <si>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</si>
  <si>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</si>
  <si>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</si>
  <si>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</si>
  <si>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</si>
  <si>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</si>
  <si>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</si>
  <si>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</si>
  <si>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</si>
  <si>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</si>
  <si>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</si>
  <si>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</si>
  <si>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</si>
  <si>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</si>
  <si>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</si>
  <si>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</si>
  <si>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</si>
  <si>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</si>
  <si>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</si>
  <si>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</si>
  <si>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</si>
  <si>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</si>
  <si>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</si>
  <si>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</si>
  <si>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</si>
  <si>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</si>
  <si>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</si>
  <si>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</si>
  <si>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</si>
  <si>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</si>
  <si>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</si>
  <si>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</si>
  <si>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</si>
  <si>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</si>
  <si>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</si>
  <si>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</si>
  <si>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</si>
  <si>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</si>
  <si>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</si>
  <si>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</si>
  <si>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</si>
  <si>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</si>
  <si>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</si>
  <si>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</si>
  <si>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</si>
  <si>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</si>
  <si>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</si>
  <si>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</si>
  <si>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</si>
  <si>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</si>
  <si>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</si>
  <si>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</si>
  <si>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</si>
  <si>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</si>
  <si>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</si>
  <si>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</si>
  <si>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</si>
  <si>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</si>
  <si>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</si>
  <si>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</si>
  <si>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</si>
  <si>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</si>
  <si>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</si>
  <si>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</si>
  <si>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</si>
  <si>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</si>
  <si>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</si>
  <si>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</si>
  <si>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</si>
  <si>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</si>
  <si>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</si>
  <si>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</si>
  <si>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</si>
  <si>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</si>
  <si>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</si>
  <si>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</si>
  <si>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</si>
  <si>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</si>
  <si>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</si>
  <si>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</si>
  <si>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</si>
  <si>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</si>
  <si>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</si>
  <si>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</si>
  <si>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</si>
  <si>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</si>
  <si>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</si>
  <si>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</si>
  <si>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</si>
  <si>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</si>
  <si>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</si>
  <si>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</si>
  <si>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</si>
  <si>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</si>
  <si>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</si>
  <si>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</si>
  <si>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</si>
  <si>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</si>
  <si>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</si>
  <si>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</si>
  <si>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</si>
  <si>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</si>
  <si>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</si>
  <si>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</si>
  <si>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</si>
  <si>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</si>
  <si>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</si>
  <si>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</si>
  <si>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</si>
  <si>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</si>
  <si>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</si>
  <si>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</si>
  <si>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</si>
  <si>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</si>
  <si>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</si>
  <si>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</si>
  <si>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</si>
  <si>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</si>
  <si>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</si>
  <si>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</si>
  <si>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</si>
  <si>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</si>
  <si>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</si>
  <si>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</si>
  <si>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</si>
  <si>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</si>
  <si>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</si>
  <si>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</si>
  <si>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</si>
  <si>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</si>
  <si>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</si>
  <si>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</si>
  <si>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</si>
  <si>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</si>
  <si>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</si>
  <si>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</si>
  <si>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</si>
  <si>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</si>
  <si>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</si>
  <si>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</si>
  <si>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</si>
  <si>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</si>
  <si>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</si>
  <si>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</si>
  <si>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</si>
  <si>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</si>
  <si>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</si>
  <si>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</si>
  <si>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</si>
  <si>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</si>
  <si>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</si>
  <si>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</si>
  <si>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</si>
  <si>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</si>
  <si>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</si>
  <si>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</si>
  <si>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</si>
  <si>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</si>
  <si>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</si>
  <si>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</si>
  <si>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</si>
  <si>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</si>
  <si>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</si>
  <si>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</si>
  <si>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</si>
  <si>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</si>
  <si>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</si>
  <si>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</si>
  <si>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</si>
  <si>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</si>
  <si>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</si>
  <si>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</si>
  <si>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</si>
  <si>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</si>
  <si>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</si>
  <si>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</si>
  <si>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</si>
  <si>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</si>
  <si>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</si>
  <si>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</si>
  <si>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</si>
  <si>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</si>
  <si>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</si>
  <si>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</si>
  <si>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</si>
  <si>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</si>
  <si>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</si>
  <si>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</si>
  <si>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</si>
  <si>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</si>
  <si>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</si>
  <si>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</si>
  <si>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</si>
  <si>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</si>
  <si>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</si>
  <si>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</si>
  <si>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</si>
  <si>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</si>
  <si>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</si>
  <si>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</si>
  <si>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</si>
  <si>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</si>
  <si>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</si>
  <si>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</si>
  <si>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</si>
  <si>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</si>
  <si>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</si>
  <si>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</si>
  <si>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</si>
  <si>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</si>
  <si>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</si>
  <si>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</si>
  <si>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</si>
  <si>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</si>
  <si>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</si>
  <si>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</si>
  <si>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</si>
  <si>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</si>
  <si>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</si>
  <si>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</si>
  <si>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</si>
  <si>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</si>
  <si>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</si>
  <si>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</si>
  <si>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</si>
  <si>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</si>
  <si>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</si>
  <si>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</si>
  <si>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</si>
  <si>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</si>
  <si>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</si>
  <si>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</si>
  <si>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</si>
  <si>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</si>
  <si>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</si>
  <si>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</si>
  <si>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</si>
  <si>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</si>
  <si>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</si>
  <si>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</si>
  <si>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</si>
  <si>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</si>
  <si>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</si>
  <si>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</si>
  <si>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</si>
  <si>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</si>
  <si>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</si>
  <si>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</si>
  <si>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</si>
  <si>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</si>
  <si>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</si>
  <si>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</si>
  <si>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</si>
  <si>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</si>
  <si>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</si>
  <si>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</si>
  <si>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</si>
  <si>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</si>
  <si>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</si>
  <si>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</si>
  <si>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</si>
  <si>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</si>
  <si>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</si>
  <si>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</si>
  <si>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</si>
  <si>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</si>
  <si>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</si>
  <si>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</si>
  <si>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</si>
  <si>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</si>
  <si>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</si>
  <si>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</si>
  <si>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</si>
  <si>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</si>
  <si>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</si>
  <si>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</si>
  <si>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</si>
  <si>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</si>
  <si>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</si>
  <si>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</si>
  <si>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</si>
  <si>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</si>
  <si>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</si>
  <si>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</si>
  <si>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</si>
  <si>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</si>
  <si>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</si>
  <si>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</si>
  <si>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</si>
  <si>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</si>
  <si>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</si>
  <si>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</si>
  <si>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</si>
  <si>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</si>
  <si>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</si>
  <si>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</si>
  <si>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</si>
  <si>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</si>
  <si>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</si>
  <si>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</si>
  <si>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</si>
  <si>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</si>
  <si>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</si>
  <si>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</si>
  <si>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</si>
  <si>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</si>
  <si>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</si>
  <si>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</si>
  <si>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</si>
  <si>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</si>
  <si>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</si>
  <si>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</si>
  <si>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</si>
  <si>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</si>
  <si>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</si>
  <si>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</si>
  <si>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</si>
  <si>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</si>
  <si>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</si>
  <si>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</si>
  <si>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</si>
  <si>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</si>
  <si>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</si>
  <si>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</si>
  <si>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</si>
  <si>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</si>
  <si>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</si>
  <si>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</si>
  <si>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</si>
  <si>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</si>
  <si>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</si>
  <si>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</si>
  <si>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</si>
  <si>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</si>
  <si>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</si>
  <si>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</si>
  <si>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</si>
  <si>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</si>
  <si>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</si>
  <si>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</si>
  <si>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</si>
  <si>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</si>
  <si>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</si>
  <si>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</si>
  <si>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</si>
  <si>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</si>
  <si>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</si>
  <si>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</si>
  <si>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</si>
  <si>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</si>
  <si>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</si>
  <si>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</si>
  <si>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</si>
  <si>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</si>
  <si>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</si>
  <si>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</si>
  <si>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</si>
  <si>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</si>
  <si>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</si>
  <si>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</si>
  <si>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</si>
  <si>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</si>
  <si>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</si>
  <si>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</si>
  <si>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</si>
  <si>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</si>
  <si>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</si>
  <si>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</si>
  <si>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</si>
  <si>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</si>
  <si>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</si>
  <si>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</si>
  <si>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</si>
  <si>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</si>
  <si>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</si>
  <si>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</si>
  <si>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</si>
  <si>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</si>
  <si>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</si>
  <si>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</si>
  <si>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</si>
  <si>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</si>
  <si>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</si>
  <si>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</si>
  <si>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</si>
  <si>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</si>
  <si>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</si>
  <si>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</si>
  <si>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</si>
  <si>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</si>
  <si>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</si>
  <si>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</si>
  <si>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</si>
  <si>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</si>
  <si>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</si>
  <si>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</si>
  <si>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</si>
  <si>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</si>
  <si>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</si>
  <si>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</si>
  <si>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</si>
  <si>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</si>
  <si>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</si>
  <si>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</si>
  <si>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</si>
  <si>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</si>
  <si>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</si>
  <si>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</si>
  <si>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</si>
  <si>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</si>
  <si>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</si>
  <si>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</si>
  <si>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</si>
  <si>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</si>
  <si>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</si>
  <si>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</si>
  <si>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</si>
  <si>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</si>
  <si>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</si>
  <si>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</si>
  <si>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</si>
  <si>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</si>
  <si>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</si>
  <si>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</si>
  <si>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</si>
  <si>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</si>
  <si>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</si>
  <si>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</si>
  <si>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</si>
  <si>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</si>
  <si>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</si>
  <si>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</si>
  <si>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</si>
  <si>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</si>
  <si>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</si>
  <si>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</si>
  <si>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</si>
  <si>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</si>
  <si>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</si>
  <si>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</si>
  <si>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</si>
  <si>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</si>
  <si>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</si>
  <si>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</si>
  <si>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</si>
  <si>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</si>
  <si>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</si>
  <si>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</si>
  <si>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</si>
  <si>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</si>
  <si>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</si>
  <si>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</si>
  <si>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</si>
  <si>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</si>
  <si>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</si>
  <si>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</si>
  <si>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</si>
  <si>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</si>
  <si>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</si>
  <si>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</si>
  <si>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</si>
  <si>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</si>
  <si>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</si>
  <si>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</si>
  <si>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</si>
  <si>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</si>
  <si>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</si>
  <si>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</si>
  <si>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</si>
  <si>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</si>
  <si>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</si>
  <si>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</si>
  <si>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</si>
  <si>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</si>
  <si>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</si>
  <si>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</si>
  <si>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</si>
  <si>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</si>
  <si>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</si>
  <si>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</si>
  <si>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</si>
  <si>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</si>
  <si>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</si>
  <si>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</si>
  <si>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</si>
  <si>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</si>
  <si>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</si>
  <si>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</si>
  <si>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</si>
  <si>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</si>
  <si>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</si>
  <si>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</si>
  <si>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</si>
  <si>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</si>
  <si>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</si>
  <si>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</si>
  <si>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</si>
  <si>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</si>
  <si>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</si>
  <si>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</si>
  <si>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</si>
  <si>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</si>
  <si>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</si>
  <si>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</si>
  <si>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</si>
  <si>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</si>
  <si>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</si>
  <si>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</si>
  <si>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</si>
  <si>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</si>
  <si>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</si>
  <si>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</si>
  <si>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</si>
  <si>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</si>
  <si>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</si>
  <si>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</si>
  <si>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</si>
  <si>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</si>
  <si>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</si>
  <si>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</si>
  <si>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</si>
  <si>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</si>
  <si>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</si>
  <si>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</si>
  <si>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</si>
  <si>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</si>
  <si>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</si>
  <si>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</si>
  <si>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</si>
  <si>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</si>
  <si>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</si>
  <si>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</si>
  <si>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</si>
  <si>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</si>
  <si>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</si>
  <si>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</si>
  <si>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</si>
  <si>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</si>
  <si>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</si>
  <si>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</si>
  <si>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</si>
  <si>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</si>
  <si>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</si>
  <si>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</si>
  <si>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</si>
  <si>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</si>
  <si>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</si>
  <si>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</si>
  <si>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</si>
  <si>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</si>
  <si>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</si>
  <si>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</si>
  <si>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</si>
  <si>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</si>
  <si>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</si>
  <si>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</si>
  <si>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</si>
  <si>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</si>
  <si>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</si>
  <si>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</si>
  <si>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</si>
  <si>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</si>
  <si>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</si>
  <si>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</si>
  <si>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</si>
  <si>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</si>
  <si>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</si>
  <si>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</si>
  <si>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</si>
  <si>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</si>
  <si>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</si>
  <si>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</si>
  <si>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</si>
  <si>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</si>
  <si>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</si>
  <si>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</si>
  <si>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</si>
  <si>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</si>
  <si>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</si>
  <si>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</si>
  <si>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</si>
  <si>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</si>
  <si>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</si>
  <si>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</si>
  <si>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</si>
  <si>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</si>
  <si>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</si>
  <si>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</si>
  <si>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</si>
  <si>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</si>
  <si>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</si>
  <si>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</si>
  <si>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</si>
  <si>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</si>
  <si>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</si>
  <si>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</si>
  <si>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</si>
  <si>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</si>
  <si>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</si>
  <si>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</si>
  <si>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</si>
  <si>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</si>
  <si>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</si>
  <si>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</si>
  <si>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</si>
  <si>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</si>
  <si>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</si>
  <si>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</si>
  <si>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</si>
  <si>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</si>
  <si>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</si>
  <si>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</si>
  <si>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</si>
  <si>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</si>
  <si>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</si>
  <si>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</si>
  <si>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</si>
  <si>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</si>
  <si>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</si>
  <si>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</si>
  <si>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</si>
  <si>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</si>
  <si>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</si>
  <si>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</si>
  <si>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</si>
  <si>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</si>
  <si>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</si>
  <si>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</si>
  <si>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</si>
  <si>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</si>
  <si>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</si>
  <si>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</si>
  <si>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</si>
  <si>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</si>
  <si>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</si>
  <si>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</si>
  <si>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</si>
  <si>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</si>
  <si>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</si>
  <si>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</si>
  <si>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</si>
  <si>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</si>
  <si>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</si>
  <si>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</si>
  <si>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</si>
  <si>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</si>
  <si>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</si>
  <si>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</si>
  <si>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</si>
  <si>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</si>
  <si>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</si>
  <si>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</si>
  <si>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</si>
  <si>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</si>
  <si>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</si>
  <si>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</si>
  <si>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</si>
  <si>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</si>
  <si>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</si>
  <si>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</si>
  <si>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</si>
  <si>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</si>
  <si>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</si>
  <si>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</si>
  <si>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</si>
  <si>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</si>
  <si>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</si>
  <si>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</si>
  <si>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</si>
  <si>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</si>
  <si>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</si>
  <si>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</si>
  <si>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</si>
  <si>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</si>
  <si>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</si>
  <si>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</si>
  <si>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</si>
  <si>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</si>
  <si>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</si>
  <si>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</si>
  <si>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</si>
  <si>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</si>
  <si>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</si>
  <si>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</si>
  <si>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</si>
  <si>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</si>
  <si>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</si>
  <si>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</si>
  <si>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</si>
  <si>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</si>
  <si>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</si>
  <si>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</si>
  <si>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</si>
  <si>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</si>
  <si>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</si>
  <si>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</si>
  <si>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</si>
  <si>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</si>
  <si>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</si>
  <si>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</si>
  <si>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</si>
  <si>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</si>
  <si>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</si>
  <si>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</si>
  <si>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</si>
  <si>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</si>
  <si>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</si>
  <si>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</si>
  <si>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</si>
  <si>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</si>
  <si>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</si>
  <si>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</si>
  <si>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</si>
  <si>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</si>
  <si>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</si>
  <si>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</si>
  <si>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</si>
  <si>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</si>
  <si>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</si>
  <si>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</si>
  <si>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</si>
  <si>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</si>
  <si>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</si>
  <si>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</si>
  <si>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</si>
  <si>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</si>
  <si>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</si>
  <si>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</si>
  <si>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</si>
  <si>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</si>
  <si>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</si>
  <si>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</si>
  <si>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</si>
  <si>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</si>
  <si>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</si>
  <si>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</si>
  <si>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</si>
  <si>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</si>
  <si>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</si>
  <si>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</si>
  <si>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</si>
  <si>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</si>
  <si>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</si>
  <si>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</si>
  <si>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</si>
  <si>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</si>
  <si>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</si>
  <si>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</si>
  <si>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</si>
  <si>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</si>
  <si>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</si>
  <si>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</si>
  <si>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</si>
  <si>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</si>
  <si>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</si>
  <si>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</si>
  <si>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</si>
  <si>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</si>
  <si>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</si>
  <si>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</si>
  <si>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</si>
  <si>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</si>
  <si>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</si>
  <si>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</si>
  <si>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</si>
  <si>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</si>
  <si>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</si>
  <si>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</si>
  <si>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</si>
  <si>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</si>
  <si>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</si>
  <si>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</si>
  <si>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</si>
  <si>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</si>
  <si>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</si>
  <si>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</si>
  <si>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</si>
  <si>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</si>
  <si>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</si>
  <si>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</si>
  <si>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</si>
  <si>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</si>
  <si>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</si>
  <si>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</si>
  <si>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</si>
  <si>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</si>
  <si>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</si>
  <si>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</si>
  <si>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</si>
  <si>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</si>
  <si>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</si>
  <si>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</si>
  <si>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</si>
  <si>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</si>
  <si>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</si>
  <si>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</si>
  <si>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</si>
  <si>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</si>
  <si>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</si>
  <si>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</si>
  <si>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</si>
  <si>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</si>
  <si>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</si>
  <si>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</si>
  <si>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</si>
  <si>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</si>
  <si>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</si>
  <si>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</si>
  <si>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</si>
  <si>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</si>
  <si>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</si>
  <si>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</si>
  <si>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</si>
  <si>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</si>
  <si>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</si>
  <si>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</si>
  <si>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</si>
  <si>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</si>
  <si>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</si>
  <si>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</si>
  <si>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</si>
  <si>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</si>
  <si>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</si>
  <si>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</si>
  <si>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</si>
  <si>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</si>
  <si>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</si>
  <si>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</si>
  <si>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</si>
  <si>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</si>
  <si>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</si>
  <si>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</si>
  <si>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</si>
  <si>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</si>
  <si>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</si>
  <si>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</si>
  <si>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</si>
  <si>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</si>
  <si>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</si>
  <si>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</si>
  <si>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</si>
  <si>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</si>
  <si>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</si>
  <si>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</si>
  <si>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</si>
  <si>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</si>
  <si>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</si>
  <si>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</si>
  <si>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</si>
  <si>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</si>
  <si>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</si>
  <si>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</si>
  <si>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</si>
  <si>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</si>
  <si>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</si>
  <si>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</si>
  <si>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</si>
  <si>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</si>
  <si>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</si>
  <si>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</si>
  <si>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</si>
  <si>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</si>
  <si>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</si>
  <si>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</si>
  <si>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</si>
  <si>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</si>
  <si>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</si>
  <si>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</si>
  <si>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</si>
  <si>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</si>
  <si>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</si>
  <si>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</si>
  <si>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</si>
  <si>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</si>
  <si>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</si>
  <si>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</si>
  <si>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</si>
  <si>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</si>
  <si>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</si>
  <si>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</si>
  <si>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</si>
  <si>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</si>
  <si>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</si>
  <si>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</si>
  <si>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</si>
  <si>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</si>
  <si>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</si>
  <si>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</si>
  <si>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</si>
  <si>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</si>
  <si>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</si>
  <si>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</si>
  <si>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</si>
  <si>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</si>
  <si>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</si>
  <si>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</si>
  <si>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</si>
  <si>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</si>
  <si>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</si>
  <si>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</si>
  <si>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</si>
  <si>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</si>
  <si>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</si>
  <si>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</si>
  <si>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</si>
  <si>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</si>
  <si>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</si>
  <si>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</si>
  <si>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</si>
  <si>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</si>
  <si>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</si>
  <si>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</si>
  <si>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</si>
  <si>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</si>
  <si>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</si>
  <si>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</si>
  <si>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</si>
  <si>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</si>
  <si>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</si>
  <si>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</si>
  <si>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</si>
  <si>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</si>
  <si>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</si>
  <si>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</si>
  <si>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</si>
  <si>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</si>
  <si>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</si>
  <si>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</si>
  <si>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</si>
  <si>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</si>
  <si>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</si>
  <si>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</si>
  <si>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</si>
  <si>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</si>
  <si>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</si>
  <si>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</si>
  <si>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</si>
  <si>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</si>
  <si>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</si>
  <si>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</si>
  <si>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</si>
  <si>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</si>
  <si>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</si>
  <si>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</si>
  <si>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</si>
  <si>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</si>
  <si>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</si>
  <si>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</si>
  <si>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</si>
  <si>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</si>
  <si>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</si>
  <si>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</si>
  <si>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</si>
  <si>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</si>
  <si>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</si>
  <si>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</si>
  <si>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</si>
  <si>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</si>
  <si>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</si>
  <si>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</si>
  <si>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</si>
  <si>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</si>
  <si>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</si>
  <si>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</si>
  <si>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</si>
  <si>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</si>
  <si>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</si>
  <si>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</si>
  <si>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</si>
  <si>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</si>
  <si>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</si>
  <si>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</si>
  <si>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</si>
  <si>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</si>
  <si>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</si>
  <si>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</si>
  <si>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</si>
  <si>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</si>
  <si>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</si>
  <si>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</si>
  <si>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</si>
  <si>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</si>
  <si>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</si>
  <si>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</si>
  <si>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</si>
  <si>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</si>
  <si>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</si>
  <si>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</si>
  <si>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</si>
  <si>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</si>
  <si>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</si>
  <si>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</si>
  <si>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</si>
  <si>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</si>
  <si>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</si>
  <si>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</si>
  <si>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</si>
  <si>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</si>
  <si>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</si>
  <si>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</si>
  <si>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</si>
  <si>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</si>
  <si>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</si>
  <si>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</si>
  <si>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</si>
  <si>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</si>
  <si>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</si>
  <si>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</si>
  <si>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</si>
  <si>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</si>
  <si>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</si>
  <si>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</si>
  <si>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</si>
  <si>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</si>
  <si>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</si>
  <si>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</si>
  <si>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</si>
  <si>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</si>
  <si>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</si>
  <si>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</si>
  <si>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</si>
  <si>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</si>
  <si>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</si>
  <si>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</si>
  <si>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</si>
  <si>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</si>
  <si>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</si>
  <si>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</si>
  <si>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</si>
  <si>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</si>
  <si>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</si>
  <si>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</si>
  <si>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</si>
  <si>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</si>
  <si>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</si>
  <si>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</si>
  <si>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</si>
  <si>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</si>
  <si>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</si>
  <si>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</si>
  <si>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</si>
  <si>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</si>
  <si>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</si>
  <si>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</si>
  <si>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</si>
  <si>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</si>
  <si>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</si>
  <si>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</si>
  <si>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</si>
  <si>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</si>
  <si>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</si>
  <si>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</si>
  <si>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</si>
  <si>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</si>
  <si>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</si>
  <si>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</si>
  <si>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</si>
  <si>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</si>
  <si>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</si>
  <si>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</si>
  <si>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</si>
  <si>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</si>
  <si>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</si>
  <si>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</si>
  <si>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</si>
  <si>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</si>
  <si>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</si>
  <si>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</si>
  <si>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</si>
  <si>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</si>
  <si>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</si>
  <si>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</si>
  <si>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</si>
  <si>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</si>
  <si>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</si>
  <si>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</si>
  <si>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</si>
  <si>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</si>
  <si>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</si>
  <si>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</si>
  <si>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</si>
  <si>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</si>
  <si>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</si>
  <si>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</si>
  <si>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</si>
  <si>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</si>
  <si>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</si>
  <si>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</si>
  <si>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</si>
  <si>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</si>
  <si>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</si>
  <si>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</si>
  <si>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</si>
  <si>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</si>
  <si>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</si>
  <si>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</si>
  <si>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</si>
  <si>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</si>
  <si>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</si>
  <si>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</si>
  <si>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</si>
  <si>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</si>
  <si>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</si>
  <si>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</si>
  <si>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</si>
  <si>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</si>
  <si>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</si>
  <si>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</si>
  <si>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</si>
  <si>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</si>
  <si>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</si>
  <si>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</si>
  <si>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</si>
  <si>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</si>
  <si>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</si>
  <si>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</si>
  <si>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</si>
  <si>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</si>
  <si>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</si>
  <si>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</si>
  <si>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</si>
  <si>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</si>
  <si>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</si>
  <si>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</si>
  <si>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</si>
  <si>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</si>
  <si>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</si>
  <si>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</si>
  <si>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</si>
  <si>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</si>
  <si>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</si>
  <si>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</si>
  <si>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</si>
  <si>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</si>
  <si>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</si>
  <si>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</si>
  <si>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</si>
  <si>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</si>
  <si>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</si>
  <si>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</si>
  <si>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</si>
  <si>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</si>
  <si>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</si>
  <si>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</si>
  <si>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</si>
  <si>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</si>
  <si>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</si>
  <si>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</si>
  <si>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</si>
  <si>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</si>
  <si>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</si>
  <si>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</si>
  <si>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</si>
  <si>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</si>
  <si>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</si>
  <si>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</si>
  <si>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</si>
  <si>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</si>
  <si>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</si>
  <si>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</si>
  <si>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</si>
  <si>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</si>
  <si>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</si>
  <si>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</si>
  <si>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</si>
  <si>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</si>
  <si>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</si>
  <si>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</si>
  <si>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</si>
  <si>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</si>
  <si>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</si>
  <si>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</si>
  <si>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</si>
  <si>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</si>
  <si>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</si>
  <si>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</si>
  <si>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</si>
  <si>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</si>
  <si>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</si>
  <si>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</si>
  <si>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</si>
  <si>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</si>
  <si>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</si>
  <si>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</si>
  <si>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</si>
  <si>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</si>
  <si>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</si>
  <si>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</si>
  <si>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</si>
  <si>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</si>
  <si>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</si>
  <si>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</si>
  <si>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</si>
  <si>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</si>
  <si>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</si>
  <si>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</si>
  <si>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</si>
  <si>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</si>
  <si>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</si>
  <si>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</si>
  <si>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</si>
  <si>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</si>
  <si>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</si>
  <si>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</si>
  <si>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</si>
  <si>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</si>
  <si>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</si>
  <si>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</si>
  <si>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</si>
  <si>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</si>
  <si>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</si>
  <si>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</si>
  <si>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</si>
  <si>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</si>
  <si>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</si>
  <si>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</si>
  <si>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</si>
  <si>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</si>
  <si>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</si>
  <si>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</si>
  <si>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</si>
  <si>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</si>
  <si>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</si>
  <si>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</si>
  <si>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</si>
  <si>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</si>
  <si>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</si>
  <si>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</si>
  <si>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</si>
  <si>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</si>
  <si>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</si>
  <si>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</si>
  <si>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</si>
  <si>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</si>
  <si>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</si>
  <si>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</si>
  <si>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</si>
  <si>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</si>
  <si>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</si>
  <si>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</si>
  <si>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</si>
  <si>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</si>
  <si>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</si>
  <si>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</si>
  <si>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</si>
  <si>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</si>
  <si>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</si>
  <si>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</si>
  <si>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</si>
  <si>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</si>
  <si>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</si>
  <si>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</si>
  <si>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</si>
  <si>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</si>
  <si>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</si>
  <si>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</si>
  <si>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</si>
  <si>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</si>
  <si>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</si>
  <si>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</si>
  <si>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</si>
  <si>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</si>
  <si>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</si>
  <si>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</si>
  <si>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</si>
  <si>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</si>
  <si>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</si>
  <si>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</si>
  <si>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</si>
  <si>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</si>
  <si>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</si>
  <si>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</si>
  <si>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</si>
  <si>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</si>
  <si>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</si>
  <si>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</si>
  <si>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</si>
  <si>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</si>
  <si>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</si>
  <si>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</si>
  <si>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</si>
  <si>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</si>
  <si>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</si>
  <si>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</si>
  <si>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</si>
  <si>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</si>
  <si>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</si>
  <si>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</si>
  <si>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</si>
  <si>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</si>
  <si>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</si>
  <si>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</si>
  <si>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</si>
  <si>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</si>
  <si>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</si>
  <si>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</si>
  <si>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</si>
  <si>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</si>
  <si>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</si>
  <si>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</si>
  <si>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</si>
  <si>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</si>
  <si>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</si>
  <si>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</si>
  <si>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</si>
  <si>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</si>
  <si>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</si>
  <si>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</si>
  <si>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</si>
  <si>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</si>
  <si>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</si>
  <si>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</si>
  <si>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</si>
  <si>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</si>
  <si>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</si>
  <si>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</si>
  <si>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</si>
  <si>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</si>
  <si>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</si>
  <si>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</si>
  <si>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</si>
  <si>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</si>
  <si>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</si>
  <si>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</si>
  <si>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</si>
  <si>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</si>
  <si>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</si>
  <si>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</si>
  <si>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</si>
  <si>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</si>
  <si>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</si>
  <si>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</si>
  <si>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</si>
  <si>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</si>
  <si>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</si>
  <si>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</si>
  <si>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</si>
  <si>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</si>
  <si>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</si>
  <si>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</si>
  <si>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</si>
  <si>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</si>
  <si>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</si>
  <si>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</si>
  <si>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</si>
  <si>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</si>
  <si>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</si>
  <si>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</si>
  <si>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</si>
  <si>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</si>
  <si>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</si>
  <si>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</si>
  <si>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</si>
  <si>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</si>
  <si>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</si>
  <si>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</si>
  <si>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</si>
  <si>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</si>
  <si>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</si>
  <si>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</si>
  <si>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</si>
  <si>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</si>
  <si>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</si>
  <si>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</si>
  <si>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</si>
  <si>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</si>
  <si>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</si>
  <si>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</si>
  <si>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</si>
  <si>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</si>
  <si>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</si>
  <si>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</si>
  <si>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</si>
  <si>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</si>
  <si>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</si>
  <si>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</si>
  <si>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</si>
  <si>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</si>
  <si>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</si>
  <si>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</si>
  <si>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</si>
  <si>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</si>
  <si>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</si>
  <si>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</si>
  <si>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</si>
  <si>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</si>
  <si>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</si>
  <si>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</si>
  <si>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</si>
  <si>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</si>
  <si>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</si>
  <si>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</si>
  <si>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</si>
  <si>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</si>
  <si>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</si>
  <si>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</si>
  <si>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</si>
  <si>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</si>
  <si>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</si>
  <si>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</si>
  <si>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</si>
  <si>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</si>
  <si>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</si>
  <si>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</si>
  <si>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</si>
  <si>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</si>
  <si>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</si>
  <si>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</si>
  <si>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</si>
  <si>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</si>
  <si>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</si>
  <si>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</si>
  <si>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</si>
  <si>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</si>
  <si>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</si>
  <si>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</si>
  <si>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</si>
  <si>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</si>
  <si>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</si>
  <si>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</si>
  <si>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</si>
  <si>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</si>
  <si>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</si>
  <si>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</si>
  <si>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</si>
  <si>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</si>
  <si>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</si>
  <si>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</si>
  <si>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</si>
  <si>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</si>
  <si>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</si>
  <si>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</si>
  <si>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</si>
  <si>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</si>
  <si>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</si>
  <si>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</si>
  <si>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</si>
  <si>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</si>
  <si>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</si>
  <si>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</si>
  <si>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</si>
  <si>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</si>
  <si>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</si>
  <si>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</si>
  <si>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</si>
  <si>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</si>
  <si>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</si>
  <si>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</si>
  <si>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</si>
  <si>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</si>
  <si>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</si>
  <si>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</si>
  <si>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</si>
  <si>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</si>
  <si>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</si>
  <si>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</si>
  <si>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</si>
  <si>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</si>
  <si>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</si>
  <si>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</si>
  <si>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</si>
  <si>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</si>
  <si>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</si>
  <si>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</si>
  <si>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</si>
  <si>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</si>
  <si>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</si>
  <si>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</si>
  <si>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</si>
  <si>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</si>
  <si>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</si>
  <si>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</si>
  <si>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</si>
  <si>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</si>
  <si>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</si>
  <si>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</si>
  <si>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</si>
  <si>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</si>
  <si>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</si>
  <si>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</si>
  <si>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</si>
  <si>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</si>
  <si>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</si>
  <si>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</si>
  <si>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</si>
  <si>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</si>
  <si>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</si>
  <si>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</si>
  <si>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</si>
  <si>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</si>
  <si>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</si>
  <si>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</si>
  <si>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</si>
  <si>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</si>
  <si>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</si>
  <si>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</si>
  <si>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</si>
  <si>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</si>
  <si>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</si>
  <si>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</si>
  <si>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</si>
  <si>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</si>
  <si>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</si>
  <si>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</si>
  <si>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</si>
  <si>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</si>
  <si>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</si>
  <si>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</si>
  <si>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</si>
  <si>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</si>
  <si>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</si>
  <si>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</si>
  <si>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</si>
  <si>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</si>
  <si>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</si>
  <si>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</si>
  <si>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</si>
  <si>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</si>
  <si>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</si>
  <si>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</si>
  <si>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</si>
  <si>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</si>
  <si>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</si>
  <si>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</si>
  <si>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</si>
  <si>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</si>
  <si>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</si>
  <si>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</si>
  <si>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</si>
  <si>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</si>
  <si>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</si>
  <si>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</si>
  <si>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</si>
  <si>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</si>
  <si>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</si>
  <si>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</si>
  <si>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</si>
  <si>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</si>
  <si>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</si>
  <si>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</si>
  <si>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</si>
  <si>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</si>
  <si>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</si>
  <si>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</si>
  <si>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</si>
  <si>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</si>
  <si>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</si>
  <si>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</si>
  <si>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</si>
  <si>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</si>
  <si>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</si>
  <si>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</si>
  <si>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</si>
  <si>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</si>
  <si>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</si>
  <si>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</si>
  <si>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</si>
  <si>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</si>
  <si>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</si>
  <si>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</si>
  <si>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</si>
  <si>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</si>
  <si>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</si>
  <si>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</si>
  <si>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</si>
  <si>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</si>
  <si>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</si>
  <si>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</si>
  <si>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</si>
  <si>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</si>
  <si>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</si>
  <si>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</si>
  <si>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</si>
  <si>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</si>
  <si>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</si>
  <si>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</si>
  <si>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</si>
  <si>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</si>
  <si>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</si>
  <si>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</si>
  <si>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</si>
  <si>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</si>
  <si>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</si>
  <si>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</si>
  <si>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</si>
  <si>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</si>
  <si>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</si>
  <si>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</si>
  <si>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</si>
  <si>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</si>
  <si>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</si>
  <si>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</si>
  <si>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</si>
  <si>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</si>
  <si>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</si>
  <si>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</si>
  <si>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</si>
  <si>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</si>
  <si>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</si>
  <si>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</si>
  <si>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</si>
  <si>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</si>
  <si>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</si>
  <si>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</si>
  <si>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</si>
  <si>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</si>
  <si>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</si>
  <si>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</si>
  <si>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</si>
  <si>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</si>
  <si>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</si>
  <si>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</si>
  <si>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</si>
  <si>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</si>
  <si>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</si>
  <si>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</si>
  <si>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</si>
  <si>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</si>
  <si>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</si>
  <si>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</si>
  <si>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</si>
  <si>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</si>
  <si>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</si>
  <si>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</si>
  <si>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</si>
  <si>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</si>
  <si>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</si>
  <si>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</si>
  <si>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</si>
  <si>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</si>
  <si>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</si>
  <si>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</si>
  <si>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</si>
  <si>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</si>
  <si>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</si>
  <si>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</si>
  <si>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</si>
  <si>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</si>
  <si>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</si>
  <si>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</si>
  <si>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</si>
  <si>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</si>
  <si>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</si>
  <si>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</si>
  <si>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</si>
  <si>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</si>
  <si>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</si>
  <si>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</si>
  <si>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</si>
  <si>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</si>
  <si>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</si>
  <si>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</si>
  <si>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</si>
  <si>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</si>
  <si>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</si>
  <si>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</si>
  <si>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</si>
  <si>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</si>
  <si>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</si>
  <si>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</si>
  <si>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</si>
  <si>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</si>
  <si>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</si>
  <si>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</si>
  <si>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</si>
  <si>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</si>
  <si>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</si>
  <si>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</si>
  <si>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</si>
  <si>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</si>
  <si>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</si>
  <si>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</si>
  <si>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</si>
  <si>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</si>
  <si>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</si>
  <si>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</si>
  <si>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</si>
  <si>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</si>
  <si>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</si>
  <si>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</si>
  <si>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</si>
  <si>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</si>
  <si>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</si>
  <si>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</si>
  <si>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</si>
  <si>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</si>
  <si>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</si>
  <si>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</si>
  <si>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</si>
  <si>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</si>
  <si>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</si>
  <si>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</si>
  <si>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</si>
  <si>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</si>
  <si>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</si>
  <si>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</si>
  <si>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</si>
  <si>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</si>
  <si>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</si>
  <si>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</si>
  <si>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</si>
  <si>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</si>
  <si>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</si>
  <si>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</si>
  <si>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</si>
  <si>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</si>
  <si>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</si>
  <si>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</si>
  <si>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</si>
  <si>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</si>
  <si>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</si>
  <si>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</si>
  <si>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</si>
  <si>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</si>
  <si>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</si>
  <si>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</si>
  <si>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</si>
  <si>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</si>
  <si>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</si>
  <si>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</si>
  <si>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</si>
  <si>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</si>
  <si>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</si>
  <si>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</si>
  <si>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</si>
  <si>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</si>
  <si>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</si>
  <si>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</si>
  <si>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</si>
  <si>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</si>
  <si>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</si>
  <si>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</si>
  <si>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</si>
  <si>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</si>
  <si>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</si>
  <si>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</si>
  <si>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</si>
  <si>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</si>
  <si>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</si>
  <si>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</si>
  <si>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</si>
  <si>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</si>
  <si>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</si>
  <si>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</si>
  <si>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</si>
  <si>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</si>
  <si>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</si>
  <si>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</si>
  <si>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</si>
  <si>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</si>
  <si>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</si>
  <si>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</si>
  <si>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</si>
  <si>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</si>
  <si>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</si>
  <si>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</si>
  <si>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</si>
  <si>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</si>
  <si>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</si>
  <si>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</si>
  <si>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</si>
  <si>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</si>
  <si>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</si>
  <si>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</si>
  <si>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</si>
  <si>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</si>
  <si>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</si>
  <si>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</si>
  <si>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</si>
  <si>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</si>
  <si>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</si>
  <si>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</si>
  <si>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</si>
  <si>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</si>
  <si>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</si>
  <si>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</si>
  <si>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</si>
  <si>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</si>
  <si>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</si>
  <si>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</si>
  <si>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</si>
  <si>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</si>
  <si>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</si>
  <si>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</si>
  <si>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</si>
  <si>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</si>
  <si>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</si>
  <si>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</si>
  <si>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</si>
  <si>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</si>
  <si>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</si>
  <si>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</si>
  <si>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</si>
  <si>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</si>
  <si>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</si>
  <si>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</si>
  <si>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</si>
  <si>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</si>
  <si>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</si>
  <si>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</si>
  <si>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</si>
  <si>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</si>
  <si>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</si>
  <si>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</si>
  <si>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</si>
  <si>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</si>
  <si>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</si>
  <si>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</si>
  <si>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</si>
  <si>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</si>
  <si>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</si>
  <si>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</si>
  <si>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</si>
  <si>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</si>
  <si>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</si>
  <si>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</si>
  <si>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</si>
  <si>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</si>
  <si>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</si>
  <si>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</si>
  <si>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</si>
  <si>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</si>
  <si>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</si>
  <si>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</si>
  <si>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</si>
  <si>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</si>
  <si>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</si>
  <si>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</si>
  <si>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</si>
  <si>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</si>
  <si>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</si>
  <si>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</si>
  <si>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</si>
  <si>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</si>
  <si>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</si>
  <si>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</si>
  <si>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</si>
  <si>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</si>
  <si>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</si>
  <si>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</si>
  <si>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</si>
  <si>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</si>
  <si>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</si>
  <si>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</si>
  <si>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</si>
  <si>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</si>
  <si>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</si>
  <si>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</si>
  <si>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</si>
  <si>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</si>
  <si>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</si>
  <si>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</si>
  <si>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</si>
  <si>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</si>
  <si>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</si>
  <si>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</si>
  <si>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</si>
  <si>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</si>
  <si>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</si>
  <si>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</si>
  <si>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</si>
  <si>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</si>
  <si>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</si>
  <si>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</si>
  <si>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</si>
  <si>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</si>
  <si>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</si>
  <si>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</si>
  <si>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</si>
  <si>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</si>
  <si>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</si>
  <si>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</si>
  <si>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</si>
  <si>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</si>
  <si>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</si>
  <si>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</si>
  <si>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</si>
  <si>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</si>
  <si>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</si>
  <si>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</si>
  <si>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</si>
  <si>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</si>
  <si>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</si>
  <si>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</si>
  <si>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</si>
  <si>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</si>
  <si>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</si>
  <si>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</si>
  <si>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</si>
  <si>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</si>
  <si>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</si>
  <si>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</si>
  <si>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</si>
  <si>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</si>
  <si>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</si>
  <si>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</si>
  <si>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</si>
  <si>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</si>
  <si>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</si>
  <si>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</si>
  <si>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</si>
  <si>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</si>
  <si>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</si>
  <si>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</si>
  <si>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</si>
  <si>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</si>
  <si>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</si>
  <si>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</si>
  <si>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</si>
  <si>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</si>
  <si>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</si>
  <si>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</si>
  <si>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</si>
  <si>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</si>
  <si>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</si>
  <si>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</si>
  <si>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</si>
  <si>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</si>
  <si>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</si>
  <si>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</si>
  <si>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</si>
  <si>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</si>
  <si>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</si>
  <si>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</si>
  <si>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</si>
  <si>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</si>
  <si>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</si>
  <si>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</si>
  <si>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</si>
  <si>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</si>
  <si>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</si>
  <si>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</si>
  <si>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</si>
  <si>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</si>
  <si>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</si>
  <si>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</si>
  <si>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</si>
  <si>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</si>
  <si>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</si>
  <si>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</si>
  <si>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</si>
  <si>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</si>
  <si>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</si>
  <si>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</si>
  <si>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</si>
  <si>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</si>
  <si>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</si>
  <si>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</si>
  <si>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</si>
  <si>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</si>
  <si>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</si>
  <si>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</si>
  <si>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</si>
  <si>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</si>
  <si>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</si>
  <si>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</si>
  <si>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</si>
  <si>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</si>
  <si>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</si>
  <si>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</si>
  <si>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</si>
  <si>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</si>
  <si>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</si>
  <si>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</si>
  <si>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</si>
  <si>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</si>
  <si>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</si>
  <si>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</si>
  <si>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</si>
  <si>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</si>
  <si>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</si>
  <si>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</si>
  <si>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</si>
  <si>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</si>
  <si>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</si>
  <si>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</si>
  <si>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</si>
  <si>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</si>
  <si>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</si>
  <si>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</si>
  <si>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</si>
  <si>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</si>
  <si>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</si>
  <si>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</si>
  <si>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</si>
  <si>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</si>
  <si>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</si>
  <si>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</si>
  <si>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</si>
  <si>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</si>
  <si>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</si>
  <si>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</si>
  <si>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</si>
  <si>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</si>
  <si>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</si>
  <si>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</si>
  <si>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</si>
  <si>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</si>
  <si>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</si>
  <si>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</si>
  <si>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</si>
  <si>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</si>
  <si>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</si>
  <si>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</si>
  <si>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</si>
  <si>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</si>
  <si>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</si>
  <si>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</si>
  <si>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</si>
  <si>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</si>
  <si>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</si>
  <si>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</si>
  <si>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</si>
  <si>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</si>
  <si>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</si>
  <si>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</si>
  <si>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</si>
  <si>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</si>
  <si>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</si>
  <si>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</si>
  <si>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</si>
  <si>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</si>
  <si>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</si>
  <si>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</si>
  <si>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</si>
  <si>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</si>
  <si>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</si>
  <si>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</si>
  <si>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</si>
  <si>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</si>
  <si>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</si>
  <si>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</si>
  <si>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</si>
  <si>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</si>
  <si>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</si>
  <si>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</si>
  <si>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</si>
  <si>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</si>
  <si>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</si>
  <si>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</si>
  <si>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</si>
  <si>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</si>
  <si>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</si>
  <si>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</si>
  <si>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</si>
  <si>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</si>
  <si>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</si>
  <si>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</si>
  <si>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</si>
  <si>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</si>
  <si>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</si>
  <si>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</si>
  <si>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</si>
  <si>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</si>
  <si>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</si>
  <si>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</si>
  <si>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</si>
  <si>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</si>
  <si>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</si>
  <si>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</si>
  <si>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</si>
  <si>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</si>
  <si>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</si>
  <si>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</si>
  <si>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</si>
  <si>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</si>
  <si>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</si>
  <si>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</si>
  <si>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</si>
  <si>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</si>
  <si>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</si>
  <si>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</si>
  <si>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</si>
  <si>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</si>
  <si>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</si>
  <si>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</si>
  <si>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</si>
  <si>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</si>
  <si>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</si>
  <si>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</si>
  <si>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</si>
  <si>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</si>
  <si>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</si>
  <si>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</si>
  <si>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</si>
  <si>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</si>
  <si>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</si>
  <si>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</si>
  <si>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</si>
  <si>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</si>
  <si>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</si>
  <si>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</si>
  <si>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</si>
  <si>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</si>
  <si>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</si>
  <si>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</si>
  <si>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</si>
  <si>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</si>
  <si>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</si>
  <si>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</si>
  <si>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</si>
  <si>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</si>
  <si>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</si>
  <si>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</si>
  <si>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</si>
  <si>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</si>
  <si>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</si>
  <si>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</si>
  <si>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</si>
  <si>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</si>
  <si>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</si>
  <si>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</si>
  <si>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</si>
  <si>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</si>
  <si>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</si>
  <si>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</si>
  <si>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</si>
  <si>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</si>
  <si>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</si>
  <si>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</si>
  <si>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</si>
  <si>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</si>
  <si>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</si>
  <si>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</si>
  <si>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</si>
  <si>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</si>
  <si>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</si>
  <si>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</si>
  <si>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</si>
  <si>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</si>
  <si>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</si>
  <si>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</si>
  <si>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</si>
  <si>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</si>
  <si>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</si>
  <si>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</si>
  <si>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</si>
  <si>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</si>
  <si>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</si>
  <si>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</si>
  <si>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</si>
  <si>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</si>
  <si>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</si>
  <si>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</si>
  <si>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</si>
  <si>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</si>
  <si>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</si>
  <si>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</si>
  <si>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</si>
  <si>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</si>
  <si>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</si>
  <si>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</si>
  <si>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</si>
  <si>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</si>
  <si>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</si>
  <si>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</si>
  <si>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</si>
  <si>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</si>
  <si>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</si>
  <si>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</si>
  <si>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</si>
  <si>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</si>
  <si>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</si>
  <si>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</si>
  <si>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</si>
  <si>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</si>
  <si>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</si>
  <si>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</si>
  <si>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</si>
  <si>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</si>
  <si>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</si>
  <si>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</si>
  <si>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</si>
  <si>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</si>
  <si>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</si>
  <si>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</si>
  <si>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</si>
  <si>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</si>
  <si>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</si>
  <si>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</si>
  <si>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</si>
  <si>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</si>
  <si>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</si>
  <si>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</si>
  <si>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</si>
  <si>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</si>
  <si>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</si>
  <si>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</si>
  <si>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</si>
  <si>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</si>
  <si>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</si>
  <si>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</si>
  <si>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</si>
  <si>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</si>
  <si>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</si>
  <si>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</si>
  <si>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</si>
  <si>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</si>
  <si>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</si>
  <si>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</si>
  <si>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</si>
  <si>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</si>
  <si>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</si>
  <si>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</si>
  <si>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</si>
  <si>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</si>
  <si>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</si>
  <si>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</si>
  <si>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</si>
  <si>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</si>
  <si>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</si>
  <si>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</si>
  <si>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</si>
  <si>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</si>
  <si>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</si>
  <si>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</si>
  <si>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</si>
  <si>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</si>
  <si>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</si>
  <si>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</si>
  <si>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</si>
  <si>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</si>
  <si>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</si>
  <si>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</si>
  <si>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</si>
  <si>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</si>
  <si>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</si>
  <si>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</si>
  <si>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</si>
  <si>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</si>
  <si>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</si>
  <si>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</si>
  <si>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</si>
  <si>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</si>
  <si>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</si>
  <si>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</si>
  <si>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</si>
  <si>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</si>
  <si>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</si>
  <si>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</si>
  <si>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</si>
  <si>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</si>
  <si>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</si>
  <si>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</si>
  <si>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</si>
  <si>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</si>
  <si>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</si>
  <si>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</si>
  <si>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</si>
  <si>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</si>
  <si>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</si>
  <si>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</si>
  <si>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</si>
  <si>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</si>
  <si>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</si>
  <si>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</si>
  <si>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</si>
  <si>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</si>
  <si>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</si>
  <si>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</si>
  <si>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</si>
  <si>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</si>
  <si>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</si>
  <si>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</si>
  <si>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</si>
  <si>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</si>
  <si>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</si>
  <si>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</si>
  <si>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</si>
  <si>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</si>
  <si>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</si>
  <si>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</si>
  <si>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</si>
  <si>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</si>
  <si>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</si>
  <si>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</si>
  <si>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</si>
  <si>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</si>
  <si>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</si>
  <si>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</si>
  <si>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</si>
  <si>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</si>
  <si>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</si>
  <si>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</si>
  <si>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</si>
  <si>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</si>
  <si>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</si>
  <si>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</si>
  <si>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</si>
  <si>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</si>
  <si>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</si>
  <si>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</si>
  <si>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</si>
  <si>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</si>
  <si>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</si>
  <si>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</si>
  <si>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</si>
  <si>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</si>
  <si>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</si>
  <si>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</si>
  <si>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</si>
  <si>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</si>
  <si>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</si>
  <si>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</si>
  <si>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</si>
  <si>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</si>
  <si>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</si>
  <si>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</si>
  <si>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</si>
  <si>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</si>
  <si>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</si>
  <si>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</si>
  <si>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</si>
  <si>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</si>
  <si>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</si>
  <si>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</si>
  <si>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</si>
  <si>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</si>
  <si>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</si>
  <si>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</si>
  <si>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</si>
  <si>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</si>
  <si>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</si>
  <si>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</si>
  <si>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</si>
  <si>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</si>
  <si>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</si>
  <si>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</si>
  <si>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</si>
  <si>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</si>
  <si>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</si>
  <si>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</si>
  <si>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</si>
  <si>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</si>
  <si>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</si>
  <si>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</si>
  <si>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</si>
  <si>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</si>
  <si>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</si>
  <si>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</si>
  <si>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</si>
  <si>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</si>
  <si>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</si>
  <si>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</si>
  <si>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</si>
  <si>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</si>
  <si>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</si>
  <si>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</si>
  <si>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</si>
  <si>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</si>
  <si>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</si>
  <si>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</si>
  <si>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</si>
  <si>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</si>
  <si>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</si>
  <si>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</si>
  <si>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</si>
  <si>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</si>
  <si>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</si>
  <si>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</si>
  <si>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</si>
  <si>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</si>
  <si>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</si>
  <si>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</si>
  <si>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</si>
  <si>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</si>
  <si>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</si>
  <si>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</si>
  <si>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</si>
  <si>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</si>
  <si>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</si>
  <si>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</si>
  <si>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</si>
  <si>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</si>
  <si>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</si>
  <si>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</si>
  <si>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</si>
  <si>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</si>
  <si>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</si>
  <si>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</si>
  <si>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</si>
  <si>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</si>
  <si>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</si>
  <si>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</si>
  <si>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</si>
  <si>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</si>
  <si>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</si>
  <si>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</si>
  <si>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</si>
  <si>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</si>
  <si>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</si>
  <si>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</si>
  <si>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</si>
  <si>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</si>
  <si>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</si>
  <si>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</si>
  <si>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</si>
  <si>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</si>
  <si>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</si>
  <si>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</si>
  <si>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</si>
  <si>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</si>
  <si>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</si>
  <si>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</si>
  <si>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</si>
  <si>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</si>
  <si>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</si>
  <si>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</si>
  <si>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</si>
  <si>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</si>
  <si>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</si>
  <si>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</si>
  <si>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</si>
  <si>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</si>
  <si>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</si>
  <si>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</si>
  <si>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</si>
  <si>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</si>
  <si>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</si>
  <si>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</si>
  <si>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</si>
  <si>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</si>
  <si>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</si>
  <si>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</si>
  <si>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</si>
  <si>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</si>
  <si>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</si>
  <si>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</si>
  <si>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</si>
  <si>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</si>
  <si>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</si>
  <si>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</si>
  <si>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</si>
  <si>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</si>
  <si>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</si>
  <si>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</si>
  <si>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</si>
  <si>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</si>
  <si>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</si>
  <si>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</si>
  <si>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</si>
  <si>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</si>
  <si>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</si>
  <si>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</si>
  <si>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</si>
  <si>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</si>
  <si>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</si>
  <si>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</si>
  <si>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</si>
  <si>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</si>
  <si>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</si>
  <si>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</si>
  <si>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</si>
  <si>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</si>
  <si>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</si>
  <si>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</si>
  <si>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</si>
  <si>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</si>
  <si>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</si>
  <si>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</si>
  <si>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</si>
  <si>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</si>
  <si>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</si>
  <si>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</si>
  <si>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</si>
  <si>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</si>
  <si>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</si>
  <si>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</si>
  <si>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</si>
  <si>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</si>
  <si>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</si>
  <si>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</si>
  <si>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</si>
  <si>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</si>
  <si>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</si>
  <si>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</si>
  <si>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</si>
  <si>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</si>
  <si>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</si>
  <si>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</si>
  <si>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</si>
  <si>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</si>
  <si>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</si>
  <si>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</si>
  <si>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</si>
  <si>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</si>
  <si>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</si>
  <si>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</si>
  <si>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</si>
  <si>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</si>
  <si>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</si>
  <si>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</si>
  <si>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</si>
  <si>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</si>
  <si>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</si>
  <si>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</si>
  <si>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</si>
  <si>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</si>
  <si>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</si>
  <si>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</si>
  <si>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</si>
  <si>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</si>
  <si>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</si>
  <si>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</si>
  <si>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</si>
  <si>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</si>
  <si>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</si>
  <si>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</si>
  <si>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</si>
  <si>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</si>
  <si>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</si>
  <si>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</si>
  <si>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</si>
  <si>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</si>
  <si>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</si>
  <si>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</si>
  <si>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</si>
  <si>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</si>
  <si>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</si>
  <si>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</si>
  <si>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</si>
  <si>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</si>
  <si>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</si>
  <si>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</si>
  <si>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</si>
  <si>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</si>
  <si>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</si>
  <si>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</si>
  <si>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</si>
  <si>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</si>
  <si>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</si>
  <si>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</si>
  <si>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</si>
  <si>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</si>
  <si>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</si>
  <si>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</si>
  <si>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</si>
  <si>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</si>
  <si>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</si>
  <si>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</si>
  <si>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</si>
  <si>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</si>
  <si>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</si>
  <si>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</si>
  <si>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</si>
  <si>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</si>
  <si>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</si>
  <si>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</si>
  <si>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</si>
  <si>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</si>
  <si>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</si>
  <si>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</si>
  <si>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</si>
  <si>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</si>
  <si>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</si>
  <si>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</si>
  <si>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</si>
  <si>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</si>
  <si>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</si>
  <si>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</si>
  <si>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</si>
  <si>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</si>
  <si>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</si>
  <si>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</si>
  <si>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</si>
  <si>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</si>
  <si>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</si>
  <si>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</si>
  <si>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</si>
  <si>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</si>
  <si>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</si>
  <si>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</si>
  <si>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</si>
  <si>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</si>
  <si>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</si>
  <si>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</si>
  <si>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</si>
  <si>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</si>
  <si>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</si>
  <si>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</si>
  <si>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</si>
  <si>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</si>
  <si>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</si>
  <si>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</si>
  <si>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</si>
  <si>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</si>
  <si>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</si>
  <si>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</si>
  <si>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</si>
  <si>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</si>
  <si>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</si>
  <si>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</si>
  <si>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</si>
  <si>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</si>
  <si>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</si>
  <si>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</si>
  <si>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</si>
  <si>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</si>
  <si>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</si>
  <si>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</si>
  <si>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</si>
  <si>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</si>
  <si>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</si>
  <si>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</si>
  <si>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</si>
  <si>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</si>
  <si>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</si>
  <si>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</si>
  <si>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</si>
  <si>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</si>
  <si>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</si>
  <si>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</si>
  <si>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</si>
  <si>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</si>
  <si>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</si>
  <si>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</si>
  <si>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</si>
  <si>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</si>
  <si>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</si>
  <si>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</si>
  <si>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</si>
  <si>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</si>
  <si>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</si>
  <si>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</si>
  <si>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</si>
  <si>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</si>
  <si>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</si>
  <si>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</si>
  <si>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</si>
  <si>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</si>
  <si>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</si>
  <si>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</si>
  <si>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</si>
  <si>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</si>
  <si>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</si>
  <si>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</si>
  <si>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</si>
  <si>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</si>
  <si>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</si>
  <si>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</si>
  <si>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</si>
  <si>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</si>
  <si>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</si>
  <si>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</si>
  <si>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</si>
  <si>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</si>
  <si>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</si>
  <si>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</si>
  <si>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</si>
  <si>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</si>
  <si>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</si>
  <si>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</si>
  <si>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</si>
  <si>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</si>
  <si>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</si>
  <si>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</si>
  <si>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</si>
  <si>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</si>
  <si>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</si>
  <si>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</si>
  <si>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</si>
  <si>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</si>
  <si>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</si>
  <si>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</si>
  <si>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</si>
  <si>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</si>
  <si>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</si>
  <si>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</si>
  <si>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</si>
  <si>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</si>
  <si>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</si>
  <si>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</si>
  <si>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</si>
  <si>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</si>
  <si>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</si>
  <si>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</si>
  <si>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</si>
  <si>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</si>
  <si>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</si>
  <si>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</si>
  <si>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</si>
  <si>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</si>
  <si>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</si>
  <si>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</si>
  <si>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</si>
  <si>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</si>
  <si>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</si>
  <si>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</si>
  <si>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</si>
  <si>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</si>
  <si>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</si>
  <si>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</si>
  <si>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</si>
  <si>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</si>
  <si>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</si>
  <si>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</si>
  <si>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</si>
  <si>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</si>
  <si>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</si>
  <si>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</si>
  <si>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</si>
  <si>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</si>
  <si>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</si>
  <si>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</si>
  <si>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</si>
  <si>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</si>
  <si>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</si>
  <si>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</si>
  <si>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</si>
  <si>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</si>
  <si>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</si>
  <si>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</si>
  <si>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</si>
  <si>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</si>
  <si>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</si>
  <si>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</si>
  <si>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</si>
  <si>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</si>
  <si>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</si>
  <si>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</si>
  <si>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</si>
  <si>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</si>
  <si>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</si>
  <si>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</si>
  <si>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</si>
  <si>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</si>
  <si>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</si>
  <si>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</si>
  <si>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</si>
  <si>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</si>
  <si>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</si>
  <si>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</si>
  <si>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</si>
  <si>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</si>
  <si>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</si>
  <si>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</si>
  <si>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</si>
  <si>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</si>
  <si>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</si>
  <si>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</si>
  <si>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</si>
  <si>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</si>
  <si>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</si>
  <si>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</si>
  <si>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</si>
  <si>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</si>
  <si>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</si>
  <si>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</si>
  <si>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</si>
  <si>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</si>
  <si>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</si>
  <si>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</si>
  <si>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</si>
  <si>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</si>
  <si>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</si>
  <si>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</si>
  <si>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</si>
  <si>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</si>
  <si>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</si>
  <si>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</si>
  <si>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</si>
  <si>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</si>
  <si>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</si>
  <si>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</si>
  <si>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</si>
  <si>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</si>
  <si>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</si>
  <si>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</si>
  <si>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</si>
  <si>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</si>
  <si>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</si>
  <si>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</si>
  <si>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</si>
  <si>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</si>
  <si>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</si>
  <si>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</si>
  <si>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</si>
  <si>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</si>
  <si>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</si>
  <si>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</si>
  <si>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</si>
  <si>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</si>
  <si>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</si>
  <si>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</si>
  <si>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</si>
  <si>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</si>
  <si>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</si>
  <si>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</si>
  <si>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</si>
  <si>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</si>
  <si>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</si>
  <si>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</si>
  <si>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</si>
  <si>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</si>
  <si>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</si>
  <si>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</si>
  <si>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</si>
  <si>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</si>
  <si>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</si>
  <si>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</si>
  <si>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</si>
  <si>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</si>
  <si>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</si>
  <si>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</si>
  <si>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</si>
  <si>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</si>
  <si>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</si>
  <si>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</si>
  <si>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</si>
  <si>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</si>
  <si>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</si>
  <si>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</si>
  <si>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</si>
  <si>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</si>
  <si>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</si>
  <si>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</si>
  <si>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</si>
  <si>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</si>
  <si>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</si>
  <si>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</si>
  <si>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</si>
  <si>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</si>
  <si>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</si>
  <si>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</si>
  <si>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</si>
  <si>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</si>
  <si>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</si>
  <si>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</si>
  <si>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</si>
  <si>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</si>
  <si>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</si>
  <si>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</si>
  <si>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</si>
  <si>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</si>
  <si>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</si>
  <si>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</si>
  <si>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</si>
  <si>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</si>
  <si>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</si>
  <si>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</si>
  <si>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</si>
  <si>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</si>
  <si>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</si>
  <si>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</si>
  <si>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</si>
  <si>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</si>
  <si>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</si>
  <si>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</si>
  <si>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</si>
  <si>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</si>
  <si>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</si>
  <si>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</si>
  <si>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</si>
  <si>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</si>
  <si>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</si>
  <si>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</si>
  <si>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</si>
  <si>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</si>
  <si>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</si>
  <si>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</si>
  <si>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</si>
  <si>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</si>
  <si>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</si>
  <si>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</si>
  <si>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</si>
  <si>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</si>
  <si>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</si>
  <si>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</si>
  <si>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</si>
  <si>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</si>
  <si>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</si>
  <si>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</si>
  <si>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</si>
  <si>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</si>
  <si>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</si>
  <si>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</si>
  <si>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</si>
  <si>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</si>
  <si>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</si>
  <si>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</si>
  <si>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</si>
  <si>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</si>
  <si>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</si>
  <si>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</si>
  <si>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</si>
  <si>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</si>
  <si>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</si>
  <si>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</si>
  <si>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</si>
  <si>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</si>
  <si>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</si>
  <si>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</si>
  <si>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</si>
  <si>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</si>
  <si>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</si>
  <si>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</si>
  <si>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</si>
  <si>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</si>
  <si>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</si>
  <si>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</si>
  <si>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</si>
  <si>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</si>
  <si>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</si>
  <si>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</si>
  <si>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</si>
  <si>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</si>
  <si>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</si>
  <si>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</si>
  <si>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</si>
  <si>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</si>
  <si>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</si>
  <si>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</si>
  <si>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</si>
  <si>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</si>
  <si>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</si>
  <si>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</si>
  <si>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</si>
  <si>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</si>
  <si>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</si>
  <si>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</si>
  <si>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</si>
  <si>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</si>
  <si>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</si>
  <si>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</si>
  <si>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</si>
  <si>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</si>
  <si>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</si>
  <si>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</si>
  <si>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</si>
  <si>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</si>
  <si>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</si>
  <si>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</si>
  <si>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</si>
  <si>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</si>
  <si>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</si>
  <si>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</si>
  <si>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</si>
  <si>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</si>
  <si>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</si>
  <si>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</si>
  <si>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</si>
  <si>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</si>
  <si>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</si>
  <si>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</si>
  <si>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</si>
  <si>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</si>
  <si>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</si>
  <si>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</si>
  <si>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</si>
  <si>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</si>
  <si>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</si>
  <si>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</si>
  <si>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</si>
  <si>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</si>
  <si>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</si>
  <si>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</si>
  <si>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</si>
  <si>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</si>
  <si>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</si>
  <si>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</si>
  <si>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</si>
  <si>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</si>
  <si>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</si>
  <si>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</si>
  <si>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</si>
  <si>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</si>
  <si>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</si>
  <si>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</si>
  <si>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</si>
  <si>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</si>
  <si>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</si>
  <si>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</si>
  <si>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</si>
  <si>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</si>
  <si>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</si>
  <si>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</si>
  <si>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</si>
  <si>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</si>
  <si>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</si>
  <si>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</si>
  <si>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</si>
  <si>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</si>
  <si>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</si>
  <si>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</si>
  <si>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</si>
  <si>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</si>
  <si>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</si>
  <si>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</si>
  <si>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</si>
  <si>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</si>
  <si>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</si>
  <si>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</si>
  <si>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</si>
  <si>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</si>
  <si>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</si>
  <si>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</si>
  <si>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</si>
  <si>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</si>
  <si>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</si>
  <si>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</si>
  <si>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</si>
  <si>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</si>
  <si>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</si>
  <si>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</si>
  <si>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</si>
  <si>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</si>
  <si>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</si>
  <si>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</si>
  <si>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</si>
  <si>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</si>
  <si>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</si>
  <si>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</si>
  <si>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</si>
  <si>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</si>
  <si>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</si>
  <si>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</si>
  <si>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</si>
  <si>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</si>
  <si>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</si>
  <si>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</si>
  <si>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</si>
  <si>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</si>
  <si>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</si>
  <si>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</si>
  <si>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</si>
  <si>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</si>
  <si>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</si>
  <si>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</si>
  <si>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</si>
  <si>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</si>
  <si>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</si>
  <si>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</si>
  <si>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</si>
  <si>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</si>
  <si>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</si>
  <si>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</si>
  <si>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</si>
  <si>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</si>
  <si>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</si>
  <si>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</si>
  <si>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</si>
  <si>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</si>
  <si>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</si>
  <si>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</si>
  <si>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</si>
  <si>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</si>
  <si>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</si>
  <si>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</si>
  <si>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</si>
  <si>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</si>
  <si>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</si>
  <si>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</si>
  <si>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</si>
  <si>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</si>
  <si>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</si>
  <si>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</si>
  <si>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</si>
  <si>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</si>
  <si>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</si>
  <si>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</si>
  <si>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</si>
  <si>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</si>
  <si>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</si>
  <si>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</si>
  <si>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</si>
  <si>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</si>
  <si>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</si>
  <si>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</si>
  <si>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</si>
  <si>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</si>
  <si>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</si>
  <si>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</si>
  <si>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</si>
  <si>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</si>
  <si>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</si>
  <si>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</si>
  <si>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</si>
  <si>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</si>
  <si>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</si>
  <si>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</si>
  <si>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</si>
  <si>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</si>
  <si>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</si>
  <si>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</si>
  <si>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</si>
  <si>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</si>
  <si>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</si>
  <si>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</si>
  <si>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</si>
  <si>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</si>
  <si>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</si>
  <si>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</si>
  <si>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</si>
  <si>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</si>
  <si>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</si>
  <si>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</si>
  <si>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</si>
  <si>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</si>
  <si>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</si>
  <si>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</si>
  <si>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</si>
  <si>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</si>
  <si>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</si>
  <si>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</si>
  <si>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</si>
  <si>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</si>
  <si>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</si>
  <si>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</si>
  <si>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</si>
  <si>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</si>
  <si>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</si>
  <si>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</si>
  <si>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</si>
  <si>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</si>
  <si>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</si>
  <si>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</si>
  <si>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</si>
  <si>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</si>
  <si>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</si>
  <si>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</si>
  <si>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</si>
  <si>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</si>
  <si>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</si>
  <si>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</si>
  <si>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</si>
  <si>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</si>
  <si>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</si>
  <si>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</si>
  <si>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</si>
  <si>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</si>
  <si>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</si>
  <si>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</si>
  <si>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</si>
  <si>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</si>
  <si>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</si>
  <si>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</si>
  <si>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</si>
  <si>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</si>
  <si>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</si>
  <si>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</si>
  <si>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</si>
  <si>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</si>
  <si>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</si>
  <si>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</si>
  <si>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</si>
  <si>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</si>
  <si>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</si>
  <si>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</si>
  <si>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</si>
  <si>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</si>
  <si>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</si>
  <si>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</si>
  <si>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</si>
  <si>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</si>
  <si>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</si>
  <si>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</si>
  <si>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</si>
  <si>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</si>
  <si>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</si>
  <si>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</si>
  <si>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</si>
  <si>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</si>
  <si>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</si>
  <si>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</si>
  <si>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</si>
  <si>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</si>
  <si>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</si>
  <si>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</si>
  <si>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</si>
  <si>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</si>
  <si>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</si>
  <si>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</si>
  <si>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</si>
  <si>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</si>
  <si>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</si>
  <si>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</si>
  <si>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</si>
  <si>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</si>
  <si>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</si>
  <si>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</si>
  <si>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</si>
  <si>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</si>
  <si>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</si>
  <si>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</si>
  <si>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</si>
  <si>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</si>
  <si>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</si>
  <si>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</si>
  <si>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</si>
  <si>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</si>
  <si>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</si>
  <si>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</si>
  <si>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</si>
  <si>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</si>
  <si>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</si>
  <si>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</si>
  <si>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</si>
  <si>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</si>
  <si>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</si>
  <si>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</si>
  <si>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</si>
  <si>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</si>
  <si>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</si>
  <si>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</si>
  <si>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</si>
  <si>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</si>
  <si>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</si>
  <si>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</si>
  <si>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</si>
  <si>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</si>
  <si>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</si>
  <si>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</si>
  <si>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</si>
  <si>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</si>
  <si>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</si>
  <si>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</si>
  <si>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</si>
  <si>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</si>
  <si>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</si>
  <si>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</si>
  <si>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</si>
  <si>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</si>
  <si>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</si>
  <si>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</si>
  <si>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</si>
  <si>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</si>
  <si>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</si>
  <si>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</si>
  <si>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</si>
  <si>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</si>
  <si>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</si>
  <si>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</si>
  <si>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</si>
  <si>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</si>
  <si>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</si>
  <si>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</si>
  <si>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</si>
  <si>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</si>
  <si>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</si>
  <si>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</si>
  <si>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</si>
  <si>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</si>
  <si>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</si>
  <si>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</si>
  <si>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</si>
  <si>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</si>
  <si>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</si>
  <si>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</si>
  <si>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</si>
  <si>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</si>
  <si>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</si>
  <si>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</si>
  <si>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</si>
  <si>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</si>
  <si>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</si>
  <si>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</si>
  <si>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</si>
  <si>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</si>
  <si>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</si>
  <si>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</si>
  <si>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</si>
  <si>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</si>
  <si>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</si>
  <si>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</si>
  <si>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</si>
  <si>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</si>
  <si>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</si>
  <si>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</si>
  <si>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</si>
  <si>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</si>
  <si>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</si>
  <si>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</si>
  <si>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</si>
  <si>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</si>
  <si>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</si>
  <si>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</si>
  <si>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</si>
  <si>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</si>
  <si>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</si>
  <si>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</si>
  <si>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</si>
  <si>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</si>
  <si>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</si>
  <si>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</si>
  <si>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</si>
  <si>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</si>
  <si>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</si>
  <si>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</si>
  <si>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</si>
  <si>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</si>
  <si>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</si>
  <si>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</si>
  <si>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</si>
  <si>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</si>
  <si>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</si>
  <si>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</si>
  <si>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</si>
  <si>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</si>
  <si>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</si>
  <si>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</si>
  <si>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</si>
  <si>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</si>
  <si>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</si>
  <si>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</si>
  <si>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</si>
  <si>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</si>
  <si>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</si>
  <si>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</si>
  <si>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</si>
  <si>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</si>
  <si>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</si>
  <si>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</si>
  <si>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</si>
  <si>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</si>
  <si>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</si>
  <si>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</si>
  <si>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</si>
  <si>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</si>
  <si>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</si>
  <si>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</si>
  <si>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</si>
  <si>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</si>
  <si>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</si>
  <si>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</si>
  <si>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</si>
  <si>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</si>
  <si>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</si>
  <si>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</si>
  <si>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</si>
  <si>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</si>
  <si>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</si>
  <si>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</si>
  <si>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</si>
  <si>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</si>
  <si>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</si>
  <si>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</si>
  <si>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</si>
  <si>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</si>
  <si>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</si>
  <si>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</si>
  <si>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</si>
  <si>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</si>
  <si>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</si>
  <si>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</si>
  <si>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</si>
  <si>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</si>
  <si>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</si>
  <si>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</si>
  <si>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</si>
  <si>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</si>
  <si>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</si>
  <si>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</si>
  <si>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</si>
  <si>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</si>
  <si>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</si>
  <si>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</si>
  <si>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</si>
  <si>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</si>
  <si>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</si>
  <si>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</si>
  <si>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</si>
  <si>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</si>
  <si>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</si>
  <si>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</si>
  <si>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</si>
  <si>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</si>
  <si>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</si>
  <si>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</si>
  <si>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</si>
  <si>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</si>
  <si>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</si>
  <si>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</si>
  <si>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</si>
  <si>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</si>
  <si>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</si>
  <si>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</si>
  <si>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</si>
  <si>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</si>
  <si>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</si>
  <si>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</si>
  <si>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</si>
  <si>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</si>
  <si>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</si>
  <si>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</si>
  <si>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</si>
  <si>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</si>
  <si>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</si>
  <si>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</si>
  <si>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</si>
  <si>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</si>
  <si>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</si>
  <si>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</si>
  <si>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</si>
  <si>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</si>
  <si>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</si>
  <si>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</si>
  <si>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</si>
  <si>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</si>
  <si>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</si>
  <si>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</si>
  <si>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</si>
  <si>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</si>
  <si>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</si>
  <si>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</si>
  <si>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</si>
  <si>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</si>
  <si>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</si>
  <si>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</si>
  <si>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</si>
  <si>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</si>
  <si>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</si>
  <si>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</si>
  <si>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</si>
  <si>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</si>
  <si>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</si>
  <si>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</si>
  <si>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</si>
  <si>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</si>
  <si>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</si>
  <si>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</si>
  <si>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</si>
  <si>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</si>
  <si>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</si>
  <si>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</si>
  <si>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</si>
  <si>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</si>
  <si>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</si>
  <si>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</si>
  <si>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</si>
  <si>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</si>
  <si>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</si>
  <si>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</si>
  <si>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</si>
  <si>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</si>
  <si>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</si>
  <si>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</si>
  <si>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</si>
  <si>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</si>
  <si>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</si>
  <si>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</si>
  <si>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</si>
  <si>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</si>
  <si>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</si>
  <si>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</si>
  <si>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</si>
  <si>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</si>
  <si>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</si>
  <si>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</si>
  <si>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</si>
  <si>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</si>
  <si>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</si>
  <si>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</si>
  <si>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</si>
  <si>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</si>
  <si>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</si>
  <si>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</si>
  <si>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</si>
  <si>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</si>
  <si>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</si>
  <si>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</si>
  <si>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</si>
  <si>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</si>
  <si>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</si>
  <si>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</si>
  <si>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</si>
  <si>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</si>
  <si>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</si>
  <si>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</si>
  <si>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</si>
  <si>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</si>
  <si>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</si>
  <si>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</si>
  <si>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</si>
  <si>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</si>
  <si>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</si>
  <si>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</si>
  <si>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</si>
  <si>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</si>
  <si>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</si>
  <si>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</si>
  <si>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</si>
  <si>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</si>
  <si>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</si>
  <si>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</si>
  <si>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</si>
  <si>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</si>
  <si>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</si>
  <si>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</si>
  <si>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</si>
  <si>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</si>
  <si>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</si>
  <si>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</si>
  <si>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</si>
  <si>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</si>
  <si>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</si>
  <si>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</si>
  <si>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</si>
  <si>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</si>
  <si>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</si>
  <si>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</si>
  <si>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</si>
  <si>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</si>
  <si>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</si>
  <si>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</si>
  <si>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</si>
  <si>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</si>
  <si>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</si>
  <si>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</si>
  <si>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</si>
  <si>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</si>
  <si>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</si>
  <si>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</si>
  <si>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</si>
  <si>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</si>
  <si>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</si>
  <si>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</si>
  <si>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</si>
  <si>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</si>
  <si>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</si>
  <si>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</si>
  <si>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</si>
  <si>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</si>
  <si>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</si>
  <si>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</si>
  <si>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</si>
  <si>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</si>
  <si>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</si>
  <si>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</si>
  <si>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</si>
  <si>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</si>
  <si>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</si>
  <si>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</si>
  <si>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</si>
  <si>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</si>
  <si>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</si>
  <si>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</si>
  <si>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</si>
  <si>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</si>
  <si>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</si>
  <si>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</si>
  <si>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</si>
  <si>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</si>
  <si>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</si>
  <si>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</si>
  <si>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</si>
  <si>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</si>
  <si>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</si>
  <si>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</si>
  <si>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</si>
  <si>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</si>
  <si>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</si>
  <si>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</si>
  <si>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</si>
  <si>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</si>
  <si>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</si>
  <si>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</si>
  <si>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</si>
  <si>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</si>
  <si>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</si>
  <si>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</si>
  <si>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</si>
  <si>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</si>
  <si>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</si>
  <si>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</si>
  <si>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</si>
  <si>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</si>
  <si>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</si>
  <si>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</si>
  <si>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</si>
  <si>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</si>
  <si>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</si>
  <si>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</si>
  <si>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</si>
  <si>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</si>
  <si>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</si>
  <si>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</si>
  <si>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</si>
  <si>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</si>
  <si>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</si>
  <si>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</si>
  <si>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</si>
  <si>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</si>
  <si>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</si>
  <si>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</si>
  <si>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</si>
  <si>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</si>
  <si>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</si>
  <si>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</si>
  <si>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</si>
  <si>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</si>
  <si>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</si>
  <si>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</si>
  <si>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</si>
  <si>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</si>
  <si>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</si>
  <si>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</si>
  <si>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</si>
  <si>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</si>
  <si>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</si>
  <si>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</si>
  <si>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</si>
  <si>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</si>
  <si>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</si>
  <si>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</si>
  <si>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</si>
  <si>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</si>
  <si>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</si>
  <si>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</si>
  <si>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</si>
  <si>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</si>
  <si>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</si>
  <si>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</si>
  <si>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</si>
  <si>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</si>
  <si>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</si>
  <si>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</si>
  <si>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</si>
  <si>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</si>
  <si>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</si>
  <si>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</si>
  <si>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</si>
  <si>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</si>
  <si>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</si>
  <si>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</si>
  <si>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</si>
  <si>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</si>
  <si>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</si>
  <si>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</si>
  <si>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</si>
  <si>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</si>
  <si>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</si>
  <si>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</si>
  <si>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</si>
  <si>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</si>
  <si>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</si>
  <si>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</si>
  <si>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</si>
  <si>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</si>
  <si>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</si>
  <si>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</si>
  <si>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</si>
  <si>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</si>
  <si>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</si>
  <si>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</si>
  <si>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</si>
  <si>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</si>
  <si>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</si>
  <si>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</si>
  <si>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</si>
  <si>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</si>
  <si>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</si>
  <si>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</si>
  <si>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</si>
  <si>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</si>
  <si>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</si>
  <si>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</si>
  <si>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</si>
  <si>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</si>
  <si>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</si>
  <si>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</si>
  <si>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</si>
  <si>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</si>
  <si>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</si>
  <si>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</si>
  <si>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</si>
  <si>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</si>
  <si>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</si>
  <si>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</si>
  <si>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</si>
  <si>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</si>
  <si>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</si>
  <si>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</si>
  <si>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</si>
  <si>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</si>
  <si>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</si>
  <si>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</si>
  <si>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</si>
  <si>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</si>
  <si>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</si>
  <si>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</si>
  <si>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</si>
  <si>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</si>
  <si>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</si>
  <si>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</si>
  <si>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</si>
  <si>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</si>
  <si>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</si>
  <si>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</si>
  <si>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</si>
  <si>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</si>
  <si>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</si>
  <si>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</si>
  <si>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</si>
  <si>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</si>
  <si>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</si>
  <si>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</si>
  <si>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</si>
  <si>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</si>
  <si>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</si>
  <si>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</si>
  <si>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</si>
  <si>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</si>
  <si>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</si>
  <si>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</si>
  <si>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</si>
  <si>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</si>
  <si>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</si>
  <si>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</si>
  <si>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</si>
  <si>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</si>
  <si>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</si>
  <si>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</si>
  <si>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</si>
  <si>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</si>
  <si>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</si>
  <si>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</si>
  <si>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</si>
  <si>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</si>
  <si>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</si>
  <si>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</si>
  <si>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</si>
  <si>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</si>
  <si>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</si>
  <si>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</si>
  <si>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</si>
  <si>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</si>
  <si>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</si>
  <si>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</si>
  <si>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</si>
  <si>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</si>
  <si>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</si>
  <si>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</si>
  <si>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</si>
  <si>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</si>
  <si>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</si>
  <si>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</si>
  <si>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</si>
  <si>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</si>
  <si>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</si>
  <si>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</si>
  <si>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</si>
  <si>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</si>
  <si>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</si>
  <si>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</si>
  <si>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</si>
  <si>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</si>
  <si>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</si>
  <si>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</si>
  <si>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</si>
  <si>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</si>
  <si>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</si>
  <si>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</si>
  <si>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</si>
  <si>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</si>
  <si>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</si>
  <si>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</si>
  <si>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</si>
  <si>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</si>
  <si>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</si>
  <si>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</si>
  <si>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</si>
  <si>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</si>
  <si>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</si>
  <si>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</si>
  <si>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</si>
  <si>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</si>
  <si>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</si>
  <si>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</si>
  <si>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</si>
  <si>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</si>
  <si>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</si>
  <si>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</si>
  <si>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</si>
  <si>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</si>
  <si>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</si>
  <si>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</si>
  <si>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</si>
  <si>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</si>
  <si>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</si>
  <si>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</si>
  <si>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</si>
  <si>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</si>
  <si>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</si>
  <si>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</si>
  <si>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</si>
  <si>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</si>
  <si>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</si>
  <si>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</si>
  <si>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</si>
  <si>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</si>
  <si>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</si>
  <si>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</si>
  <si>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</si>
  <si>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</si>
  <si>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</si>
  <si>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</si>
  <si>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</si>
  <si>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</si>
  <si>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</si>
  <si>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</si>
  <si>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</si>
  <si>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</si>
  <si>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</si>
  <si>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</si>
  <si>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</si>
  <si>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</si>
  <si>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</si>
  <si>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</si>
  <si>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</si>
  <si>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</si>
  <si>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</si>
  <si>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</si>
  <si>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</si>
  <si>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</si>
  <si>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</si>
  <si>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</si>
  <si>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</si>
  <si>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</si>
  <si>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</si>
  <si>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</si>
  <si>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</si>
  <si>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</si>
  <si>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</si>
  <si>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</si>
  <si>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</si>
  <si>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</si>
  <si>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</si>
  <si>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</si>
  <si>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</si>
  <si>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</si>
  <si>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</si>
  <si>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</si>
  <si>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</si>
  <si>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</si>
  <si>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</si>
  <si>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</si>
  <si>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</si>
  <si>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</si>
  <si>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</si>
  <si>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</si>
  <si>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</si>
  <si>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</si>
  <si>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</si>
  <si>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</si>
  <si>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</si>
  <si>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</si>
  <si>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</si>
  <si>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</si>
  <si>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</si>
  <si>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</si>
  <si>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</si>
  <si>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</si>
  <si>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</si>
  <si>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</si>
  <si>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</si>
  <si>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</si>
  <si>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</si>
  <si>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</si>
  <si>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</si>
  <si>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</si>
  <si>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</si>
  <si>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</si>
  <si>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</si>
  <si>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</si>
  <si>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</si>
  <si>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</si>
  <si>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</si>
  <si>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</si>
  <si>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</si>
  <si>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</si>
  <si>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</si>
  <si>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</si>
  <si>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</si>
  <si>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</si>
  <si>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</si>
  <si>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</si>
  <si>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</si>
  <si>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</si>
  <si>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</si>
  <si>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</si>
  <si>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</si>
  <si>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</si>
  <si>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</si>
  <si>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</si>
  <si>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</si>
  <si>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</si>
  <si>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</si>
  <si>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</si>
  <si>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</si>
  <si>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</si>
  <si>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</si>
  <si>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</si>
  <si>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</si>
  <si>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</si>
  <si>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</si>
  <si>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</si>
  <si>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</si>
  <si>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</si>
  <si>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</si>
  <si>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</si>
  <si>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</si>
  <si>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</si>
  <si>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</si>
  <si>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</si>
  <si>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</si>
  <si>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</si>
  <si>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</si>
  <si>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</si>
  <si>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</si>
  <si>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</si>
  <si>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</si>
  <si>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</si>
  <si>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</si>
  <si>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</si>
  <si>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</si>
  <si>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</si>
  <si>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</si>
  <si>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</si>
  <si>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</si>
  <si>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</si>
  <si>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</si>
  <si>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</si>
  <si>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</si>
  <si>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</si>
  <si>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</si>
  <si>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</si>
  <si>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</si>
  <si>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</si>
  <si>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</si>
  <si>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</si>
  <si>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</si>
  <si>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</si>
  <si>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</si>
  <si>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</si>
  <si>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</si>
  <si>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</si>
  <si>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</si>
  <si>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</si>
  <si>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</si>
  <si>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</si>
  <si>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</si>
  <si>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</si>
  <si>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</si>
  <si>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</si>
  <si>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</si>
  <si>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</si>
  <si>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</si>
  <si>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</si>
  <si>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</si>
  <si>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</si>
  <si>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</si>
  <si>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</si>
  <si>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</si>
  <si>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</si>
  <si>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</si>
  <si>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</si>
  <si>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</si>
  <si>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</si>
  <si>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</si>
  <si>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</si>
  <si>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</si>
  <si>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</si>
  <si>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</si>
  <si>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</si>
  <si>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</si>
  <si>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</si>
  <si>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</si>
  <si>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</si>
  <si>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</si>
  <si>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</si>
  <si>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</si>
  <si>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</si>
  <si>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</si>
  <si>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</si>
  <si>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</si>
  <si>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</si>
  <si>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</si>
  <si>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</si>
  <si>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</si>
  <si>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</si>
  <si>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</si>
  <si>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</si>
  <si>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</si>
  <si>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</si>
  <si>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</si>
  <si>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</si>
  <si>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</si>
  <si>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</si>
  <si>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</si>
  <si>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</si>
  <si>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</si>
  <si>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</si>
  <si>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</si>
  <si>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</si>
  <si>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</si>
  <si>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</si>
  <si>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</si>
  <si>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</si>
  <si>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</si>
  <si>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</si>
  <si>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</si>
  <si>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</si>
  <si>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</si>
  <si>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</si>
  <si>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</si>
  <si>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</si>
  <si>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</si>
  <si>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</si>
  <si>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</si>
  <si>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</si>
  <si>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</si>
  <si>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</si>
  <si>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</si>
  <si>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</si>
  <si>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</si>
  <si>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</si>
  <si>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</si>
  <si>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</si>
  <si>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</si>
  <si>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</si>
  <si>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</si>
  <si>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</si>
  <si>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</si>
  <si>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</si>
  <si>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</si>
  <si>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</si>
  <si>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</si>
  <si>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</si>
  <si>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</si>
  <si>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</si>
  <si>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</si>
  <si>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</si>
  <si>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</si>
  <si>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</si>
  <si>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</si>
  <si>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</si>
  <si>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</si>
  <si>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</si>
  <si>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</si>
  <si>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</si>
  <si>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</si>
  <si>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</si>
  <si>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</si>
  <si>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</si>
  <si>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</si>
  <si>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</si>
  <si>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</si>
  <si>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</si>
  <si>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</si>
  <si>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</si>
  <si>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</si>
  <si>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</si>
  <si>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</si>
  <si>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</si>
  <si>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</si>
  <si>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</si>
  <si>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</si>
  <si>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</si>
  <si>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</si>
  <si>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</si>
  <si>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</si>
  <si>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</si>
  <si>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</si>
  <si>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</si>
  <si>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</si>
  <si>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</si>
  <si>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</si>
  <si>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</si>
  <si>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</si>
  <si>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</si>
  <si>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</si>
  <si>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</si>
  <si>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</si>
  <si>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</si>
  <si>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</si>
  <si>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</si>
  <si>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</si>
  <si>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</si>
  <si>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</si>
  <si>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</si>
  <si>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</si>
  <si>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</si>
  <si>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</si>
  <si>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</si>
  <si>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</si>
  <si>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</si>
  <si>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</si>
  <si>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</si>
  <si>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</si>
  <si>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</si>
  <si>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</si>
  <si>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</si>
  <si>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</si>
  <si>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</si>
  <si>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</si>
  <si>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</si>
  <si>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</si>
  <si>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</si>
  <si>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</si>
  <si>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</si>
  <si>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</si>
  <si>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</si>
  <si>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</si>
  <si>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</si>
  <si>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</si>
  <si>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</si>
  <si>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</si>
  <si>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</si>
  <si>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</si>
  <si>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</si>
  <si>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</si>
  <si>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</si>
  <si>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</si>
  <si>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</si>
  <si>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</si>
  <si>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</si>
  <si>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</si>
  <si>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</si>
  <si>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</si>
  <si>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</si>
  <si>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</si>
  <si>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</si>
  <si>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</si>
  <si>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</si>
  <si>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</si>
  <si>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</si>
  <si>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</si>
  <si>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</si>
  <si>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</si>
  <si>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</si>
  <si>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</si>
  <si>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</si>
  <si>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</si>
  <si>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</si>
  <si>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</si>
  <si>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</si>
  <si>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</si>
  <si>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</si>
  <si>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</si>
  <si>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</si>
  <si>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</si>
  <si>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</si>
  <si>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</si>
  <si>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</si>
  <si>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</si>
  <si>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</si>
  <si>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</si>
  <si>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</si>
  <si>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</si>
  <si>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</si>
  <si>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</si>
  <si>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</si>
  <si>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</si>
  <si>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</si>
  <si>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</si>
  <si>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</si>
  <si>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</si>
  <si>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</si>
  <si>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</si>
  <si>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</si>
  <si>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</si>
  <si>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</si>
  <si>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</si>
  <si>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</si>
  <si>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</si>
  <si>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</si>
  <si>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</si>
  <si>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</si>
  <si>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</si>
  <si>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</si>
  <si>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</si>
  <si>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</si>
  <si>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</si>
  <si>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</si>
  <si>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</si>
  <si>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</si>
  <si>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</si>
  <si>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</si>
  <si>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</si>
  <si>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</si>
  <si>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</si>
  <si>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</si>
  <si>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</si>
  <si>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</si>
  <si>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</si>
  <si>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</si>
  <si>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</si>
  <si>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</si>
  <si>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</si>
  <si>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</si>
  <si>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</si>
  <si>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</si>
  <si>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</si>
  <si>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</si>
  <si>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</si>
  <si>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</si>
  <si>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</si>
  <si>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</si>
  <si>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</si>
  <si>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</si>
  <si>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</si>
  <si>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</si>
  <si>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</si>
  <si>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</si>
  <si>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</si>
  <si>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</si>
  <si>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</si>
  <si>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</si>
  <si>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</si>
  <si>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</si>
  <si>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</si>
  <si>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</si>
  <si>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</si>
  <si>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</si>
  <si>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</si>
  <si>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</si>
  <si>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</si>
  <si>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</si>
  <si>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</si>
  <si>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</si>
  <si>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</si>
  <si>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</si>
  <si>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</si>
  <si>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</si>
  <si>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</si>
  <si>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</si>
  <si>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</si>
  <si>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</si>
  <si>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</si>
  <si>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</si>
  <si>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</si>
  <si>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</si>
  <si>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</si>
  <si>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</si>
  <si>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</si>
  <si>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</si>
  <si>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</si>
  <si>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</si>
  <si>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</si>
  <si>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</si>
  <si>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</si>
  <si>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</si>
  <si>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</si>
  <si>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</si>
  <si>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</si>
  <si>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</si>
  <si>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</si>
  <si>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</si>
  <si>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</si>
  <si>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</si>
  <si>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</si>
  <si>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</si>
  <si>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</si>
  <si>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</si>
  <si>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</si>
  <si>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</si>
  <si>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</si>
  <si>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</si>
  <si>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</si>
  <si>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</si>
  <si>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</si>
  <si>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</si>
  <si>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</si>
  <si>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</si>
  <si>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</si>
  <si>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</si>
  <si>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</si>
  <si>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</si>
  <si>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</si>
  <si>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</si>
  <si>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</si>
  <si>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</si>
  <si>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</si>
  <si>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</si>
  <si>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</si>
  <si>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</si>
  <si>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</si>
  <si>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</si>
  <si>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</si>
  <si>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</si>
  <si>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</si>
  <si>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</si>
  <si>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</si>
  <si>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</si>
  <si>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</si>
  <si>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</si>
  <si>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</si>
  <si>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</si>
  <si>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</si>
  <si>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</si>
  <si>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</si>
  <si>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</si>
  <si>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</si>
  <si>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</si>
  <si>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</si>
  <si>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</si>
  <si>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</si>
  <si>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</si>
  <si>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</si>
  <si>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</si>
  <si>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</si>
  <si>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</si>
  <si>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</si>
  <si>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</si>
  <si>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</si>
  <si>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</si>
  <si>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</si>
  <si>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</si>
  <si>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</si>
  <si>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</si>
  <si>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</si>
  <si>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</si>
  <si>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</si>
  <si>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</si>
  <si>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</si>
  <si>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</si>
  <si>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</si>
  <si>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</si>
  <si>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</si>
  <si>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</si>
  <si>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</si>
  <si>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</si>
  <si>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</si>
  <si>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</si>
  <si>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</si>
  <si>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</si>
  <si>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</si>
  <si>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</si>
  <si>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</si>
  <si>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</si>
  <si>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</si>
  <si>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</si>
  <si>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</si>
  <si>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</si>
  <si>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</si>
  <si>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</si>
  <si>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</si>
  <si>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</si>
  <si>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</si>
  <si>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</si>
  <si>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</si>
  <si>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</si>
  <si>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</si>
  <si>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</si>
  <si>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</si>
  <si>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</si>
  <si>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</si>
  <si>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</si>
  <si>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</si>
  <si>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</si>
  <si>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</si>
  <si>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</si>
  <si>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</si>
  <si>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</si>
  <si>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</si>
  <si>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</si>
  <si>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</si>
  <si>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</si>
  <si>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</si>
  <si>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</si>
  <si>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</si>
  <si>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</si>
  <si>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</si>
  <si>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</si>
  <si>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</si>
  <si>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</si>
  <si>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</si>
  <si>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</si>
  <si>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</si>
  <si>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</si>
  <si>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</si>
  <si>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</si>
  <si>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</si>
  <si>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</si>
  <si>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</si>
  <si>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</si>
  <si>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</si>
  <si>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</si>
  <si>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</si>
  <si>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</si>
  <si>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</si>
  <si>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</si>
  <si>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</si>
  <si>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</si>
  <si>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</si>
  <si>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</si>
  <si>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</si>
  <si>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</si>
  <si>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</si>
  <si>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</si>
  <si>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</si>
  <si>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</si>
  <si>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</si>
  <si>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</si>
  <si>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</si>
  <si>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</si>
  <si>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</si>
  <si>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</si>
  <si>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</si>
  <si>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</si>
  <si>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</si>
  <si>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</si>
  <si>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</si>
  <si>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</si>
  <si>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</si>
  <si>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</si>
  <si>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</si>
  <si>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</si>
  <si>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</si>
  <si>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</si>
  <si>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</si>
  <si>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</si>
  <si>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</si>
  <si>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</si>
  <si>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</si>
  <si>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</si>
  <si>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</si>
  <si>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</si>
  <si>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</si>
  <si>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</si>
  <si>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</si>
  <si>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</si>
  <si>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</si>
  <si>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</si>
  <si>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</si>
  <si>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</si>
  <si>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</si>
  <si>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</si>
  <si>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</si>
  <si>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</si>
  <si>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</si>
  <si>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</si>
  <si>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</si>
  <si>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</si>
  <si>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</si>
  <si>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</si>
  <si>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</si>
  <si>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</si>
  <si>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</si>
  <si>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</si>
  <si>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</si>
  <si>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</si>
  <si>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</si>
  <si>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</si>
  <si>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</si>
  <si>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</si>
  <si>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</si>
  <si>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</si>
  <si>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</si>
  <si>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</si>
  <si>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</si>
  <si>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</si>
  <si>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</si>
  <si>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</si>
  <si>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</si>
  <si>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</si>
  <si>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</si>
  <si>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</si>
  <si>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</si>
  <si>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</si>
  <si>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</si>
  <si>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</si>
  <si>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</si>
  <si>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</si>
  <si>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</si>
  <si>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</si>
  <si>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</si>
  <si>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</si>
  <si>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</si>
  <si>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</si>
  <si>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</si>
  <si>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</si>
  <si>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</si>
  <si>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</si>
  <si>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</si>
  <si>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</si>
  <si>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</si>
  <si>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</si>
  <si>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</si>
  <si>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</si>
  <si>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</si>
  <si>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</si>
  <si>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</si>
  <si>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</si>
  <si>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</si>
  <si>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</si>
  <si>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</si>
  <si>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</si>
  <si>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</si>
  <si>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</si>
  <si>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</si>
  <si>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</si>
  <si>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</si>
  <si>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</si>
  <si>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</si>
  <si>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</si>
  <si>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</si>
  <si>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</si>
  <si>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</si>
  <si>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</si>
  <si>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EM Team on the way ETA: 20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</si>
  <si>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</si>
  <si>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</si>
  <si>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</si>
  <si>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</si>
  <si>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</si>
  <si>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</si>
  <si>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</si>
  <si>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</si>
  <si>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30 Min </t>
  </si>
  <si>
    <t>PCM-20251002-00001661</t>
  </si>
  <si>
    <t>EM Team dispatched</t>
  </si>
  <si>
    <t>PCM-20251002-00001676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</si>
</sst>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0" totalsRowShown="0" headerRowDxfId="157" dataDxfId="156" headerRowBorderDxfId="154" tableBorderDxfId="155" totalsRowBorderDxfId="153">
  <autoFilter ref="A1:CJ3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269.77305532407627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16.152071527780208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45932.721481250002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45932.721481250002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45932.721481250002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45932.721481250002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45932.721481250002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45932.721481250002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45932.721481250002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45932.721481250002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45932.721481250002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45932.721481250002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45932.721481250002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45932.721481250002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45932.721481250002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45932.721481250002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45932.721481250002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45932.721481250002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45932.721481250002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45932.721481250002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45932.721481250002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45932.721481250002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45932.721481250002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45932.721481250002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45932.721481250002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45932.721481250002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45932.721481250002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45932.721481250002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45932.721481250002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45932.721481250002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45932.721481250002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45932.721481250002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45932.721481250002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45932.721481250002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45932.721481250002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45932.721481250002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45932.721481250002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45932.721481250002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45932.721481250002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45932.721481250002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45932.721481250002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45932.721481250002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45932.721481250002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45932.721481250002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45932.721481250002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45932.721481250002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45932.721481250002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45932.721481250002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45932.721481250002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45932.721481250002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45932.721481250002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45932.721481250002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45932.721481250002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45932.721481250002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45932.721481250002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45932.721481250002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45932.721481250002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45932.721481250002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45932.721481250002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45932.721481250002</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BD415AC9-B37D-4CFB-AEC2-5E712A457BD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0"/>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241.06969884259161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125.99439791667101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107.72164328704093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45932.721481250002</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45932.721481250002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45932.721481250002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45932.721481250002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45932.721481250002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45932.721481250002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45932.721481250002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45932.721481250002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45932.721481250002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45932.721481250002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45932.721481250002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45932.721481250002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45932.721481250002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45932.721481250002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45932.721481250002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45932.721481250002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45932.721481250002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45932.721481250002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45932.721481250002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45932.721481250002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45932.721481250002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45932.721481250002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45932.721481250002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45932.721481250002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45932.721481250002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45932.721481250002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45932.721481250002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45932.721481250002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45932.721481250002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45932.721481250002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45932.721481250002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45932.721481250002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45932.721481250002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45932.721481250002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45932.721481250002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45932.721481250002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45932.721481250002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45932.721481250002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45932.721481250002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45932.721481250002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45932.721481250002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45932.721481250002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45932.721481250002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45932.721481250002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45932.721481250002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45932.721481250002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45932.721481250002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45932.721481250002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45932.721481250002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45932.721481250002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45932.721481250002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45932.721481250002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45932.721481250002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45932.721481250002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45932.721481250002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45932.721481250002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45932.721481250002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45932.721481250002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45932.721481250002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45932.721481250002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45932.721481250002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45932.721481250002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45932.721481250002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45932.721481250002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45932.721481250002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45932.721481250002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45932.721481250002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45932.721481250002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45932.721481250002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45932.721481250002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45932.721481250002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45932.721481250002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45932.721481250002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45932.721481250002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45932.721481250002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45932.721481250002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45932.721481250002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45932.721481250002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45932.721481250002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45932.721481250002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45932.721481250002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45932.721481250002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45932.721481250002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45932.721481250002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45932.721481250002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45932.721481250002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45932.721481250002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45932.721481250002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45932.721481250002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45932.721481250002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45932.721481250002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45932.721481250002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45932.721481250002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45932.721481250002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45932.721481250002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45932.721481250002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45932.721481250002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45932.721481250002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45932.721481250002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45932.721481250002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45932.721481250002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45932.721481250002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45932.721481250002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45932.721481250002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45932.721481250002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45932.721481250002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45932.721481250002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45932.721481250002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45932.721481250002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45932.721481250002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45932.721481250002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45932.721481250002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45932.721481250002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45932.721481250002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45932.721481250002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45932.721481250002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45932.721481250002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45932.721481250002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45932.721481250002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45932.721481250002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45932.721481250002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45932.721481250002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45932.721481250002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45932.721481250002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45932.721481250002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45932.721481250002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45932.721481250002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45932.721481250002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45932.721481250002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45932.721481250002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45932.721481250002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45932.721481250002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45932.721481250002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45932.721481250002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45932.721481250002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45932.721481250002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45932.721481250002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45932.721481250002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45932.721481250002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45932.721481250002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45932.721481250002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45932.721481250002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45932.721481250002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45932.721481250002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45932.721481250002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45932.721481250002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45932.721481250002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45932.721481250002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45932.721481250002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45932.721481250002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45932.721481250002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45932.721481250002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45932.721481250002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45932.721481250002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45932.721481250002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45932.721481250002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45932.721481250002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45932.721481250002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45932.721481250002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45932.721481250002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45932.721481250002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45932.721481250002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45932.721481250002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45932.721481250002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45932.721481250002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45932.721481250002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45932.721481250002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45932.721481250002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45932.721481250002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45932.721481250002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45932.721481250002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45932.721481250002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45932.721481250002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45932.721481250002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45932.721481250002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45932.721481250002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45932.721481250002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45932.721481250002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45932.721481250002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45932.721481250002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45932.721481250002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45932.721481250002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45932.721481250002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45932.721481250002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45932.721481250002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45932.721481250002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45932.721481250002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45932.721481250002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45932.721481250002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45932.721481250002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45932.721481250002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45932.721481250002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45932.721481250002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45932.721481250002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45932.721481250002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45932.721481250002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45932.721481250002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45932.721481250002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45932.721481250002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45932.721481250002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45932.721481250002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45932.721481250002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45932.721481250002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45932.721481250002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45932.721481250002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45932.721481250002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45932.721481250002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45932.721481250002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45932.721481250002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45932.721481250002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45932.721481250002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45932.721481250002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45932.721481250002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45932.721481250002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45932.721481250002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45932.721481250002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45932.721481250002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45932.721481250002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45932.721481250002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45932.721481250002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45932.721481250002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45932.721481250002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45932.721481250002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45932.721481250002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45932.721481250002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45932.721481250002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45932.721481250002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45932.721481250002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45932.721481250002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45932.721481250002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45932.721481250002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45932.721481250002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45932.721481250002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45932.721481250002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45932.721481250002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45932.721481250002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45932.721481250002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45932.721481250002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45932.721481250002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45932.721481250002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45932.721481250002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45932.721481250002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45932.721481250002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45932.721481250002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45932.721481250002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45932.721481250002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45932.721481250002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45932.721481250002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45932.721481250002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45932.721481250002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45932.721481250002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45932.721481250002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45932.721481250002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45932.721481250002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45932.721481250002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45932.721481250002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45932.721481250002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45932.721481250002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45932.721481250002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45932.721481250002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45932.721481250002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45932.721481250002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45932.721481250002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45932.721481250002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45932.721481250002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45932.721481250002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45932.721481250002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45932.721481250002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45932.721481250002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45932.721481250002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45932.721481250002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45932.721481250002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45932.721481250002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45932.721481250002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45932.721481250002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45932.721481250002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45932.721481250002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45932.721481250002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45932.721481250002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45932.721481250002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45932.721481250002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45932.721481250002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45932.721481250002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45932.721481250002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45932.721481250002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45932.721481250002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45932.721481250002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45932.721481250002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45932.721481250002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45932.721481250002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45932.721481250002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45932.721481250002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45932.721481250002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45932.721481250002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45932.721481250002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45932.721481250002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45932.721481250002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45932.721481250002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45932.721481250002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45932.721481250002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45932.721481250002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45932.721481250002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45932.721481250002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45932.721481250002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45932.721481250002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45932.721481250002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45932.721481250002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45932.721481250002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45932.721481250002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45932.721481250002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45932.721481250002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45932.721481250002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45932.721481250002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45932.721481250002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45932.721481250002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45932.721481250002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45932.721481250002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45932.721481250002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45932.721481250002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45932.721481250002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45932.721481250002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45932.721481250002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45932.721481250002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45932.721481250002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45932.721481250002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45932.721481250002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45932.721481250002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45932.721481250002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45932.721481250002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45932.721481250002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45932.721481250002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45932.721481250002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45932.721481250002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45932.721481250002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45932.721481250002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45932.721481250002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45932.721481250002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45932.721481250002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45932.721481250002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45932.721481250002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45932.721481250002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45932.721481250002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45932.721481250002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45932.721481250002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45932.721481250002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sheetData>
  <dataValidations count="2">
    <dataValidation allowBlank="1" showInputMessage="1" showErrorMessage="1" sqref="E1" xr:uid="{4D935161-CDD3-4592-B877-3FB59C99E142}"/>
    <dataValidation type="list" allowBlank="1" showInputMessage="1" showErrorMessage="1" sqref="E3:E3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45932.721481250002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45932.721481250002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45932.721481250002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45932.721481250002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45932.721481250002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45932.721481250002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45932.721481250002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45932.721481250002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45932.721481250002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45932.721481250002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45932.721481250002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45932.721481250002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45932.721481250002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45932.721481250002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45932.721481250002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45932.721481250002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45932.721481250002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45932.721481250002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45932.721481250002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45932.721481250002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45932.721481250002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45932.721481250002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45932.721481250002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45932.721481250002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45932.721481250002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45932.721481250002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45932.721481250002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45932.721481250002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45932.721481250002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45932.721481250002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45932.721481250002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45932.721481250002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45932.721481250002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45932.721481250002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45932.721481250002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45932.721481250002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45932.721481250002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45932.721481250002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45932.721481250002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45932.721481250002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45932.721481250002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45932.721481250002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45932.721481250002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45932.721481250002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45932.721481250002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45932.721481250002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45932.721481250002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45932.721481250002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45932.721481250002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45932.721481250002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45932.721481250002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45932.721481250002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45932.721481250002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45932.721481250002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45932.721481250002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45932.721481250002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45932.721481250002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45932.721481250002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45932.721481250002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45932.721481250002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45932.721481250002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45932.721481250002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45932.721481250002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45932.721481250002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45932.721481250002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45932.721481250002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45932.721481250002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45932.721481250002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45932.721481250002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45932.721481250002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45932.721481250002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45932.721481250002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45932.721481250002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45932.721481250002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45932.721481250002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45932.721481250002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45932.721481250002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45932.721481250002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45932.721481250002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45932.721481250002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45932.721481250002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45932.721481250002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45932.721481250002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45932.721481250002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45932.721481250002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45932.721481250002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45932.721481250002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45932.721481250002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45932.721481250002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45932.721481250002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45932.721481250002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45932.721481250002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45932.721481250002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45932.721481250002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45932.721481250002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45932.721481250002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45932.721481250002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45932.721481250002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45932.721481250002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45932.721481250002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45932.721481250002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45932.721481250002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45932.721481250002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45932.721481250002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45932.721481250002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45932.721481250002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45932.721481250002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45932.721481250002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45932.721481250002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45932.721481250002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45932.721481250002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45932.721481250002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45932.721481250002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45932.721481250002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45932.721481250002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45932.721481250002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45932.721481250002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45932.721481250002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45932.721481250002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45932.721481250002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45932.721481250002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45932.721481250002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45932.721481250002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45932.721481250002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45932.721481250002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45932.721481250002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45932.721481250002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45932.721481250002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45932.721481250002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45932.721481250002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45932.721481250002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45932.721481250002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45932.721481250002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45932.721481250002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45932.721481250002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45932.721481250002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45932.721481250002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45932.721481250002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45932.721481250002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45932.721481250002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45932.721481250002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45932.721481250002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45932.721481250002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45932.721481250002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45932.721481250002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45932.721481250002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45932.721481250002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45932.721481250002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45932.721481250002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45932.721481250002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45932.721481250002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45932.721481250002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45932.721481250002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45932.721481250002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45932.721481250002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45932.721481250002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45932.721481250002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45932.721481250002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45932.721481250002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45932.721481250002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45932.721481250002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45932.721481250002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45932.721481250002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45932.721481250002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45932.721481250002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45932.721481250002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45932.721481250002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45932.721481250002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45932.721481250002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45932.721481250002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45932.721481250002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45932.721481250002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45932.721481250002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45932.721481250002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45932.721481250002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45932.721481250002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45932.721481250002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45932.721481250002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45932.721481250002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45932.721481250002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45932.721481250002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45932.721481250002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45932.721481250002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45932.721481250002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45932.721481250002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45932.721481250002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45932.721481250002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45932.721481250002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45932.721481250002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45932.721481250002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45932.721481250002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45932.721481250002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45932.721481250002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45932.721481250002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45932.721481250002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45932.721481250002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45932.721481250002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45932.721481250002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45932.721481250002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45932.721481250002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45932.721481250002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45932.721481250002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45932.721481250002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45932.721481250002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45932.721481250002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45932.721481250002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45932.721481250002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45932.721481250002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45932.721481250002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45932.721481250002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45932.721481250002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45932.721481250002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45932.721481250002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45932.721481250002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45932.721481250002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45932.721481250002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45932.721481250002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45932.721481250002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45932.721481250002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45932.721481250002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45932.721481250002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45932.721481250002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45932.721481250002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45932.721481250002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45932.721481250002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45932.721481250002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45932.721481250002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45932.721481250002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45932.721481250002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45932.721481250002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45932.721481250002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45932.721481250002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45932.721481250002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45932.721481250002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45932.721481250002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45932.721481250002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45932.721481250002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45932.721481250002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45932.721481250002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45932.721481250002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45932.721481250002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45932.721481250002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45932.721481250002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45932.721481250002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45932.721481250002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45932.721481250002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45932.721481250002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45932.721481250002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45932.721481250002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45932.721481250002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45932.721481250002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45932.721481250002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45932.721481250002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45932.721481250002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45932.721481250002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45932.721481250002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45932.721481250002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45932.721481250002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45932.721481250002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45932.721481250002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45932.721481250002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45932.721481250002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45932.721481250002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45932.721481250002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45932.721481250002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45932.721481250002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45932.721481250002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45932.721481250002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45932.721481250002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45932.721481250002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45932.721481250002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45932.721481250002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45932.721481250002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45932.721481250002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45932.721481250002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45932.721481250002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45932.721481250002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45932.721481250002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45932.721481250002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45932.721481250002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45932.721481250002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45932.721481250002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45932.721481250002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45932.721481250002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45932.721481250002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45932.721481250002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45932.721481250002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45932.721481250002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45932.721481250002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45932.721481250002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45932.721481250002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45932.721481250002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45932.721481250002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45932.721481250002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45932.721481250002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45932.721481250002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45932.721481250002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45932.721481250002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45932.721481250002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45932.721481250002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45932.721481250002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45932.721481250002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45932.721481250002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45932.721481250002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45932.721481250002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45932.721481250002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45932.721481250002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45932.721481250002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45932.721481250002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45932.721481250002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45932.721481250002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45932.721481250002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45932.721481250002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45932.721481250002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45932.721481250002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45932.721481250002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45932.721481250002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45932.721481250002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45932.721481250002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45932.721481250002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45932.721481250002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45932.721481250002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45932.721481250002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45932.721481250002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45932.721481250002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45932.721481250002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45932.721481250002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45932.721481250002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45932.721481250002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45932.721481250002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45932.721481250002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45932.721481250002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45932.721481250002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45932.721481250002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45932.721481250002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45932.721481250002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45932.721481250002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45932.721481250002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45932.721481250002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45932.721481250002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45932.721481250002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45932.721481250002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45932.721481250002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45932.721481250002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45932.721481250002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45932.721481250002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45932.721481250002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45932.721481250002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45932.721481250002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45932.721481250002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45932.721481250002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45932.721481250002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45932.721481250002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45932.721481250002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45932.721481250002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45932.721481250002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45932.721481250002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45932.721481250002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45932.721481250002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45932.721481250002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45932.721481250002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45932.721481250002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45932.721481250002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45932.721481250002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45932.721481250002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45932.721481250002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45932.721481250002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45932.721481250002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45932.721481250002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45932.721481250002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45932.721481250002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45932.721481250002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45932.721481250002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45932.721481250002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45932.721481250002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45932.721481250002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45932.721481250002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45932.721481250002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45932.721481250002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45932.721481250002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45932.721481250002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45932.721481250002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45932.721481250002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45932.721481250002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45932.721481250002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45932.721481250002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45932.721481250002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45932.721481250002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45932.721481250002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45932.721481250002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45932.721481250002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45932.721481250002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45932.721481250002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45932.721481250002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45932.721481250002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45932.721481250002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45932.721481250002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45932.721481250002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45932.721481250002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45932.721481250002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45932.721481250002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45932.721481250002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45932.721481250002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45932.721481250002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45932.721481250002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45932.721481250002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45932.721481250002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45932.721481250002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45932.721481250002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45932.721481250002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45932.721481250002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45932.721481250002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45932.721481250002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45932.721481250002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45932.721481250002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45932.721481250002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45932.721481250002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45932.721481250002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45932.721481250002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45932.721481250002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45932.721481250002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45932.721481250002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45932.721481250002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45932.721481250002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45932.721481250002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45932.721481250002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45932.721481250002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45932.721481250002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45932.721481250002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45932.721481250002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45932.721481250002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45932.721481250002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45932.721481250002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45932.721481250002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45932.721481250002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45932.721481250002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45932.721481250002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45932.721481250002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45932.721481250002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45932.721481250002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45932.721481250002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45932.721481250002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45932.721481250002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45932.721481250002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45932.721481250002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45932.721481250002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45932.721481250002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45932.721481250002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45932.721481250002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45932.721481250002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45932.721481250002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45932.721481250002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45932.721481250002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45932.721481250002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45932.721481250002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45932.721481250002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45932.721481250002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45932.721481250002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45932.721481250002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45932.721481250002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45932.721481250002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45932.721481250002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45932.721481250002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45932.721481250002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45932.721481250002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45932.721481250002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45932.721481250002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45932.721481250002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45932.721481250002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45932.721481250002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45932.721481250002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45932.721481250002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45932.721481250002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45932.721481250002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45932.721481250002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45932.721481250002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45932.721481250002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45932.721481250002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45932.721481250002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45932.721481250002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45932.721481250002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45932.721481250002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45932.721481250002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45932.721481250002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45932.721481250002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45932.721481250002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45932.721481250002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45932.721481250002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45932.721481250002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45932.721481250002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45932.721481250002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45932.721481250002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45932.721481250002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45932.721481250002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45932.721481250002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45932.721481250002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45932.721481250002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45932.721481250002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45932.721481250002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45932.721481250002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45932.721481250002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45932.721481250002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45932.721481250002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45932.721481250002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45932.721481250002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45932.721481250002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45932.721481250002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45932.721481250002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45932.721481250002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45932.721481250002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45932.721481250002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45932.721481250002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45932.721481250002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45932.721481250002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45932.721481250002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45932.721481250002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45932.721481250002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45932.721481250002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45932.721481250002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45932.721481250002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45932.721481250002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45932.721481250002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45932.721481250002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45932.721481250002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45932.721481250002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45932.721481250002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45932.721481250002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45932.721481250002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45932.721481250002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45932.721481250002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45932.721481250002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45932.721481250002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45932.721481250002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45932.721481250002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45932.721481250002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45932.721481250002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45932.721481250002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45932.721481250002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45932.721481250002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45932.721481250002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45932.721481250002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45932.721481250002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45932.721481250002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45932.721481250002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45932.721481250002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45932.721481250002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45932.721481250002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45932.721481250002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45932.721481250002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45932.721481250002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45932.721481250002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45932.721481250002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45932.721481250002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45932.721481250002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45932.721481250002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45932.721481250002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45932.721481250002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45932.721481250002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45932.721481250002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45932.721481250002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45932.721481250002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45932.721481250002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45932.721481250002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45932.721481250002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45932.721481250002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45932.721481250002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45932.721481250002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45932.721481250002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45932.721481250002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45932.721481250002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45932.721481250002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45932.721481250002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45932.721481250002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45932.721481250002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45932.721481250002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45932.721481250002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45932.721481250002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45932.721481250002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45932.721481250002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45932.721481250002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45932.721481250002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45932.721481250002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45932.721481250002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45932.721481250002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45932.721481250002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45932.721481250002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45932.721481250002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45932.721481250002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45932.721481250002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45932.721481250002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45932.721481250002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45932.721481250002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45932.721481250002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45932.721481250002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45932.721481250002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45932.721481250002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45932.721481250002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45932.721481250002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45932.721481250002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45932.721481250002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45932.721481250002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45932.721481250002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45932.721481250002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45932.721481250002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45932.721481250002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45932.721481250002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45932.721481250002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45932.721481250002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45932.721481250002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45932.721481250002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45932.721481250002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45932.721481250002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45932.721481250002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45932.721481250002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45932.721481250002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45932.721481250002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45932.721481250002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45932.721481250002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45932.721481250002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45932.721481250002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45932.721481250002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45932.721481250002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45932.721481250002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45932.721481250002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45932.721481250002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45932.721481250002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45932.721481250002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45932.721481250002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45932.721481250002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45932.721481250002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45932.721481250002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45932.721481250002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45932.721481250002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45932.721481250002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45932.721481250002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45932.721481250002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45932.721481250002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45932.721481250002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45932.721481250002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45932.721481250002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45932.721481250002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45932.721481250002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45932.721481250002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45932.721481250002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45932.721481250002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45932.721481250002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45932.721481250002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45932.721481250002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45932.721481250002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45932.721481250002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45932.721481250002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45932.721481250002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45932.721481250002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45932.721481250002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45932.721481250002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45932.721481250002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45932.721481250002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45932.721481250002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45932.721481250002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45932.721481250002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45932.721481250002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45932.721481250002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45932.721481250002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45932.721481250002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45932.721481250002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45932.721481250002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45932.721481250002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45932.721481250002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45932.721481250002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45932.721481250002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45932.721481250002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45932.721481250002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45932.721481250002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45932.721481250002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45932.721481250002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45932.721481250002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45932.721481250002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45932.721481250002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45932.721481250002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45932.721481250002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45932.721481250002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45932.721481250002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45932.721481250002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45932.721481250002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45932.721481250002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45932.721481250002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45932.721481250002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45932.721481250002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45932.721481250002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45932.721481250002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45932.721481250002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45932.721481250002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45932.721481250002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45932.721481250002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45932.721481250002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45932.721481250002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45932.721481250002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45932.721481250002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45932.721481250002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45932.721481250002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45932.721481250002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45932.721481250002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45932.721481250002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45932.721481250002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45932.721481250002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45932.721481250002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45932.721481250002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45932.721481250002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45932.721481250002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45932.721481250002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45932.721481250002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45932.721481250002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45932.721481250002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45932.721481250002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45932.721481250002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45932.721481250002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45932.721481250002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45932.721481250002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45932.721481250002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45932.721481250002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45932.721481250002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45932.721481250002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45932.721481250002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45932.721481250002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45932.721481250002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45932.721481250002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45932.721481250002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45932.721481250002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45932.721481250002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45932.721481250002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45932.721481250002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45932.721481250002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45932.721481250002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45932.721481250002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45932.721481250002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45932.721481250002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45932.721481250002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45932.721481250002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45932.721481250002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45932.721481250002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45932.721481250002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45932.721481250002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45932.721481250002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45932.721481250002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45932.721481250002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45932.721481250002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45932.721481250002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45932.721481250002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45932.721481250002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45932.721481250002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45932.721481250002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45932.721481250002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45932.721481250002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45932.721481250002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45932.721481250002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45932.721481250002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45932.721481250002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45932.721481250002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45932.721481250002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45932.721481250002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45932.721481250002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45932.721481250002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45932.721481250002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45932.721481250002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45932.721481250002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45932.721481250002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45932.721481250002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45932.721481250002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45932.721481250002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45932.721481250002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45932.721481250002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45932.721481250002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45932.721481250002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45932.721481250002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45932.721481250002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45932.721481250002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45932.721481250002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45932.721481250002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45932.721481250002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45932.721481250002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45932.721481250002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45932.721481250002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45932.721481250002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45932.721481250002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45932.721481250002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45932.721481250002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45932.721481250002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45932.721481250002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45932.721481250002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45932.721481250002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45932.721481250002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45932.721481250002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45932.721481250002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45932.721481250002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45932.721481250002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45932.721481250002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45932.721481250002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45932.721481250002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45932.721481250002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45932.721481250002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45932.721481250002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45932.721481250002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45932.721481250002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45932.721481250002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45932.721481250002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45932.721481250002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45932.721481250002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45932.721481250002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45932.721481250002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45932.721481250002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45932.721481250002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45932.721481250002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45932.721481250002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45932.721481250002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45932.721481250002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45932.721481250002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45932.721481250002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45932.721481250002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45932.721481250002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45932.721481250002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45932.721481250002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45932.721481250002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45932.721481250002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45932.721481250002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45932.721481250002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45932.721481250002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45932.721481250002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45932.721481250002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45932.721481250002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45932.721481250002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45932.721481250002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45932.721481250002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45932.721481250002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45932.721481250002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45932.721481250002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45932.721481250002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45932.721481250002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45932.721481250002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45932.721481250002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45932.721481250002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45932.721481250002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45932.721481250002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45932.721481250002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45932.721481250002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45932.721481250002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45932.721481250002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45932.721481250002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45932.721481250002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45932.721481250002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45932.721481250002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45932.721481250002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45932.721481250002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45932.721481250002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45932.721481250002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45932.721481250002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45932.721481250002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45932.721481250002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45932.721481250002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45932.721481250002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45932.721481250002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45932.721481250002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45932.721481250002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45932.721481250002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45932.721481250002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45932.721481250002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45932.721481250002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45932.721481250002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45932.721481250002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45932.721481250002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45932.721481250002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45932.721481250002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45932.721481250002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45932.721481250002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45932.721481250002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45932.721481250002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45932.721481250002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45932.721481250002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45932.721481250002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45932.721481250002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45932.721481250002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45932.721481250002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45932.721481250002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45932.721481250002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45932.721481250002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45932.721481250002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45932.721481250002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45932.721481250002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45932.721481250002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45932.721481250002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45932.721481250002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45932.721481250002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45932.721481250002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45932.721481250002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45932.721481250002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45932.721481250002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45932.721481250002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45932.721481250002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45932.721481250002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45932.721481250002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45932.721481250002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45932.721481250002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45932.721481250002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45932.721481250002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45932.721481250002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45932.721481250002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45932.721481250002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45932.721481250002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45932.721481250002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45932.721481250002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45932.721481250002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45932.721481250002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45932.721481250002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45932.721481250002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45932.721481250002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45932.721481250002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45932.721481250002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45932.721481250002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45932.721481250002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45932.721481250002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45932.721481250002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45932.721481250002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45932.721481250002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45932.721481250002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45932.721481250002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45932.721481250002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45932.721481250002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45932.721481250002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45932.721481250002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45932.721481250002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45932.721481250002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45932.721481250002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45932.721481250002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45932.721481250002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45932.721481250002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45932.721481250002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45932.721481250002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45932.721481250002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45932.721481250002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45932.721481250002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45932.721481250002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45932.721481250002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45932.721481250002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45932.721481250002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45932.721481250002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45932.721481250002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45932.721481250002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45932.721481250002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45932.721481250002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45932.721481250002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45932.721481250002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45932.721481250002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45932.721481250002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45932.721481250002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45932.721481250002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45932.721481250002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45932.721481250002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45932.721481250002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45932.721481250002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45932.721481250002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45932.721481250002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45932.721481250002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45932.721481250002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45932.721481250002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45932.721481250002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45932.721481250002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45932.721481250002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45932.721481250002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45932.721481250002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45932.721481250002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45932.721481250002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45932.721481250002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45932.721481250002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45932.721481250002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45932.721481250002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45932.721481250002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45932.721481250002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45932.721481250002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45932.721481250002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45932.721481250002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45932.721481250002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45932.721481250002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45932.721481250002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45932.721481250002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45932.721481250002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45932.721481250002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45932.721481250002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45932.721481250002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45932.721481250002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45932.721481250002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45932.721481250002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45932.721481250002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45932.721481250002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45932.721481250002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45932.721481250002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45932.721481250002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45932.721481250002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45932.721481250002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45932.721481250002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45932.721481250002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45932.721481250002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45932.721481250002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45932.721481250002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45932.721481250002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45932.721481250002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45932.721481250002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45932.721481250002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45932.721481250002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45932.721481250002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45932.721481250002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45932.721481250002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45932.721481250002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45932.721481250002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45932.721481250002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45932.721481250002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45932.721481250002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45932.721481250002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45932.721481250002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45932.721481250002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45932.721481250002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45932.721481250002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45932.721481250002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45932.721481250002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45932.721481250002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45932.721481250002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45932.721481250002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45932.721481250002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45932.721481250002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45932.721481250002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45932.721481250002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45932.721481250002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45932.721481250002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45932.721481250002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45932.721481250002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45932.721481250002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45932.721481250002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45932.721481250002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45932.721481250002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45932.721481250002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45932.721481250002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45932.721481250002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45932.721481250002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45932.721481250002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45932.721481250002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45932.721481250002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45932.721481250002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45932.721481250002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45932.721481250002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45932.721481250002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45932.721481250002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45932.721481250002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45932.721481250002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45932.721481250002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45932.721481250002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45932.721481250002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45932.721481250002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45932.721481250002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45932.721481250002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45932.721481250002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45932.721481250002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45932.721481250002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45932.721481250002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45932.721481250002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45932.721481250002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45932.721481250002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45932.721481250002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45932.721481250002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45932.721481250002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45932.721481250002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45932.721481250002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45932.721481250002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45932.721481250002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45932.721481250002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45932.721481250002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45932.721481250002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45932.721481250002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45932.721481250002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45932.721481250002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45932.721481250002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45932.721481250002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45932.721481250002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45932.721481250002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45932.721481250002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45932.721481250002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45932.721481250002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45932.721481250002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45932.721481250002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45932.721481250002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45932.721481250002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45932.721481250002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45932.721481250002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45932.721481250002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45932.721481250002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45932.721481250002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45932.721481250002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45932.721481250002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45932.721481250002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45932.721481250002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45932.721481250002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45932.721481250002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45932.721481250002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45932.721481250002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45932.721481250002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45932.721481250002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45932.721481250002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45932.721481250002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45932.721481250002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45932.721481250002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45932.721481250002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45932.721481250002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45932.721481250002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45932.721481250002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45932.721481250002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45932.721481250002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45932.721481250002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45932.721481250002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45932.721481250002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45932.721481250002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45932.721481250002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45932.721481250002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45932.721481250002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45932.721481250002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45932.721481250002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45932.721481250002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45932.721481250002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45932.721481250002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45932.721481250002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45932.721481250002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45932.721481250002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45932.721481250002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45932.721481250002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45932.721481250002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45932.721481250002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45932.721481250002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45932.721481250002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45932.721481250002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45932.721481250002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45932.721481250002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45932.721481250002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45932.721481250002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45932.721481250002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45932.721481250002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45932.721481250002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45932.721481250002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45932.721481250002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45932.721481250002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45932.721481250002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45932.721481250002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45932.721481250002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45932.721481250002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45932.721481250002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45932.721481250002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45932.721481250002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45932.721481250002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45932.721481250002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45932.721481250002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45932.721481250002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45932.721481250002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45932.721481250002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45932.721481250002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45932.721481250002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45932.721481250002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45932.721481250002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45932.721481250002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45932.721481250002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45932.721481250002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45932.721481250002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45932.721481250002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45932.721481250002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45932.721481250002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45932.721481250002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45932.721481250002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45932.721481250002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45932.721481250002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45932.721481250002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45932.721481250002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45932.721481250002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45932.721481250002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45932.721481250002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45932.721481250002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45932.721481250002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45932.721481250002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45932.721481250002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45932.721481250002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45932.721481250002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45932.721481250002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45932.721481250002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45932.721481250002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45932.721481250002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45932.721481250002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45932.721481250002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45932.721481250002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45932.721481250002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45932.721481250002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45932.721481250002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45932.721481250002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45932.721481250002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45932.721481250002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45932.721481250002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45932.721481250002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45932.721481250002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45932.721481250002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45932.721481250002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45932.721481250002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45932.721481250002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45932.721481250002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45932.721481250002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45932.721481250002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45932.721481250002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45932.721481250002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45932.721481250002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45932.721481250002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45932.721481250002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45932.721481250002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45932.721481250002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45932.721481250002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45932.721481250002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45932.721481250002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45932.721481250002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45932.721481250002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45932.721481250002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45932.721481250002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45932.721481250002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45932.721481250002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45932.721481250002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45932.721481250002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45932.721481250002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45932.721481250002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45932.721481250002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45932.721481250002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45932.721481250002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229.24076365740621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1.8312034722257522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38964</v>
      </c>
      <c r="F4" s="113">
        <v>45932.696817129632</v>
      </c>
      <c r="G4" s="114">
        <f ca="1">IFERROR(NOW()-F4,"")</f>
        <v>2.4664120370289311E-2</v>
      </c>
      <c r="H4" s="113">
        <v>45932.689664351848</v>
      </c>
      <c r="I4" s="110" t="str">
        <f>IFERROR(VLOOKUP(D4,DB!A:F,6,0),"")</f>
        <v>Generator-SG</v>
      </c>
      <c r="J4" s="110" t="str">
        <f>IFERROR(VLOOKUP(D4,DB!A:G,7,0),"")</f>
        <v>Dead</v>
      </c>
      <c r="K4" s="115" t="s">
        <v>39062</v>
      </c>
      <c r="L4" s="107" t="str">
        <f>IFERROR(VLOOKUP(D4,DB!A:I,9,0),"")</f>
        <v>Latis</v>
      </c>
    </row>
    <row r="5" spans="1:16" ht="15" customHeight="1">
      <c r="A5" s="110"/>
      <c r="B5" s="110" t="str">
        <f>IFERROR(VLOOKUP(#REF!,DB!A:K,11,0),"")</f>
        <v/>
      </c>
      <c r="C5" s="111"/>
      <c r="D5" s="107"/>
      <c r="E5" s="112"/>
      <c r="F5" s="113"/>
      <c r="G5" s="114">
        <f ca="1">IFERROR(NOW()-F5,"")</f>
        <v>45932.721481250002</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1"/>
      <c r="E6" s="112"/>
      <c r="F6" s="113"/>
      <c r="G6" s="114">
        <f ca="1">IFERROR(NOW()-F6,"")</f>
        <v>45932.721481250002</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45932.721481250002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45932.721481250002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45932.721481250002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45932.721481250002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45932.721481250002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45932.721481250002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45932.721481250002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45932.721481250002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45932.721481250002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45932.721481250002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45932.721481250002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45932.721481250002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45932.721481250002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45932.721481250002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45932.721481250002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45932.721481250002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45932.721481250002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45932.721481250002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45932.721481250002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45932.721481250002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45932.721481250002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45932.721481250002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45932.721481250002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45932.721481250002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45932.721481250002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45932.721481250002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45932.721481250002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45932.721481250002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45932.721481250002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45932.721481250002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45932.721481250002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45932.721481250002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45932.721481250002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45932.721481250002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45932.721481250002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45932.721481250002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45932.721481250002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45932.721481250002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45932.721481250002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45932.721481250002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45932.721481250002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45932.721481250002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45932.721481250002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45932.721481250002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45932.721481250002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45932.721481250002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45932.721481250002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45932.721481250002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45932.721481250002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45932.721481250002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45932.721481250002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45932.721481250002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45932.721481250002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45932.721481250002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45932.721481250002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45932.721481250002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45932.721481250002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45932.721481250002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45932.721481250002</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40.889421064814087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6.5326039351857617</v>
      </c>
      <c r="H3" s="38">
        <v>45926.158159722225</v>
      </c>
      <c r="I3" s="37" t="str">
        <f>IFERROR(VLOOKUP(D3,DB!A:F,6,0),"")</f>
        <v>SCECO</v>
      </c>
      <c r="J3" s="37" t="str">
        <f>IFERROR(VLOOKUP(D3,DB!A:G,7,0),"")</f>
        <v>Good</v>
      </c>
      <c r="K3" s="37" t="s">
        <v>39066</v>
      </c>
      <c r="L3" s="37" t="str">
        <f>IFERROR(VLOOKUP(D3,DB!A:I,9,0),"")</f>
        <v>Latis</v>
      </c>
      <c r="M3" s="136"/>
    </row>
    <row r="4" spans="1:13" ht="30.75">
      <c r="A4" s="37" t="s">
        <v>39067</v>
      </c>
      <c r="B4" s="37" t="str">
        <f>IFERROR(VLOOKUP(D4,DB!A:K,11,0),"")</f>
        <v>R5</v>
      </c>
      <c r="C4" s="37">
        <v>1</v>
      </c>
      <c r="D4" s="37" t="s">
        <v>31970</v>
      </c>
      <c r="E4" s="37" t="s">
        <v>38964</v>
      </c>
      <c r="F4" s="38">
        <v>45932.381701388891</v>
      </c>
      <c r="G4" s="39">
        <f ca="1">IFERROR(NOW()-F4,"-")</f>
        <v>0.33977986111131031</v>
      </c>
      <c r="H4" s="38">
        <v>45932.37128472222</v>
      </c>
      <c r="I4" s="37" t="str">
        <f>IFERROR(VLOOKUP(D4,DB!A:F,6,0),"")</f>
        <v>SCECO</v>
      </c>
      <c r="J4" s="37" t="str">
        <f>IFERROR(VLOOKUP(D4,DB!A:G,7,0),"")</f>
        <v>No BB Design</v>
      </c>
      <c r="K4" s="37" t="s">
        <v>39068</v>
      </c>
      <c r="L4" s="37" t="str">
        <f>IFERROR(VLOOKUP(D4,DB!A:I,9,0),"")</f>
        <v>Latis</v>
      </c>
      <c r="M4" s="136"/>
    </row>
    <row r="5" spans="1:13" ht="15">
      <c r="A5" s="37" t="s">
        <v>39069</v>
      </c>
      <c r="B5" s="37" t="str">
        <f>IFERROR(VLOOKUP(D5,DB!A:K,11,0),"")</f>
        <v>R5</v>
      </c>
      <c r="C5" s="37">
        <v>4</v>
      </c>
      <c r="D5" s="37" t="s">
        <v>38392</v>
      </c>
      <c r="E5" s="37" t="s">
        <v>38964</v>
      </c>
      <c r="F5" s="38">
        <v>45932.707476851851</v>
      </c>
      <c r="G5" s="39">
        <f ca="1">IFERROR(NOW()-F5,"-")</f>
        <v>1.4004398151882924E-2</v>
      </c>
      <c r="H5" s="38">
        <v>45932.699143518519</v>
      </c>
      <c r="I5" s="37" t="str">
        <f>IFERROR(VLOOKUP(D5,DB!A:F,6,0),"")</f>
        <v>SCECO</v>
      </c>
      <c r="J5" s="37" t="str">
        <f>IFERROR(VLOOKUP(D5,DB!A:G,7,0),"")</f>
        <v>Haj Removal</v>
      </c>
      <c r="K5" s="37" t="s">
        <v>39070</v>
      </c>
      <c r="L5" s="37" t="str">
        <f>IFERROR(VLOOKUP(D5,DB!A:I,9,0),"")</f>
        <v>Latis</v>
      </c>
      <c r="M5" s="136"/>
    </row>
    <row r="6" spans="1:13" ht="15">
      <c r="A6" s="37"/>
      <c r="B6" s="37" t="str">
        <f>IFERROR(VLOOKUP(D6,DB!A:K,11,0),"")</f>
        <v/>
      </c>
      <c r="C6" s="37"/>
      <c r="D6" s="37"/>
      <c r="E6" s="37"/>
      <c r="F6" s="38"/>
      <c r="G6" s="39">
        <f ca="1">IFERROR(NOW()-F6,"-")</f>
        <v>45932.721481250002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45932.721481250002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45932.721481250002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45932.721481250002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45932.721481250002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45932.721481250002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45932.721481250002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45932.721481250002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45932.721481250002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45932.721481250002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45932.721481250002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45932.721481250002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45932.721481250002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45932.721481250002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45932.721481250002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45932.721481250002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45932.721481250002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45932.721481250002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45932.721481250002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45932.721481250002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45932.721481250002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45932.721481250002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45932.721481250002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45932.721481250002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45932.721481250002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45932.721481250002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45932.721481250002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45932.721481250002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45932.721481250002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45932.721481250002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45932.721481250002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45932.721481250002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45932.721481250002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45932.721481250002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45932.721481250002</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45932.721481250002</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45932.721481250002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45932.721481250002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45932.721481250002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45932.721481250002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45932.721481250002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45932.721481250002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45932.721481250002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45932.721481250002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45932.721481250002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45932.721481250002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45932.721481250002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45932.721481250002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45932.721481250002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45932.721481250002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45932.721481250002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45932.721481250002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45932.721481250002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45932.721481250002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45932.721481250002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45932.721481250002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45932.721481250002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45932.721481250002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45932.721481250002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45932.721481250002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45932.721481250002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45932.721481250002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45932.721481250002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45932.721481250002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45932.721481250002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45932.721481250002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45932.721481250002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45932.721481250002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45932.721481250002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45932.721481250002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45932.721481250002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45932.721481250002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45932.721481250002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45932.721481250002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45932.721481250002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45932.721481250002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45932.721481250002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45932.721481250002</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45932.721481250002</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45932.721481250002</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45932.721481250002</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45932.721481250002</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45932.721481250002</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45932.721481250002</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45932.721481250002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45932.721481250002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45932.721481250002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45932.721481250002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45932.721481250002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45932.721481250002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45932.721481250002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45932.721481250002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45932.721481250002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45932.721481250002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45932.721481250002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45932.721481250002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45932.721481250002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45932.721481250002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45932.721481250002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45932.721481250002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45932.721481250002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45932.721481250002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45932.721481250002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45932.721481250002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45932.721481250002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45932.721481250002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45932.721481250002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45932.721481250002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45932.721481250002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45932.721481250002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45932.721481250002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45932.721481250002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45932.721481250002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45932.721481250002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45932.721481250002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45932.721481250002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45932.721481250002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45932.721481250002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45932.721481250002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45932.721481250002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45932.721481250002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45932.721481250002</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45932.721481250002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45932.721481250002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45932.721481250002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45932.721481250002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45932.721481250002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45932.721481250002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45932.721481250002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45932.721481250002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45932.721481250002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45932.721481250002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45932.721481250002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45932.721481250002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45932.721481250002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45932.721481250002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45932.721481250002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45932.721481250002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45932.721481250002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45932.721481250002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45932.721481250002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45932.721481250002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45932.721481250002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45932.721481250002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45932.721481250002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45932.721481250002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45932.721481250002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45932.721481250002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45932.721481250002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45932.721481250002</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45932.721481250002</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45932.721481250002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45932.721481250002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45932.721481250002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45932.721481250002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45932.721481250002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45932.721481250002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45932.721481250002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45932.721481250002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45932.721481250002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45932.721481250002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45932.721481250002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45932.721481250002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45932.721481250002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45932.721481250002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45932.721481250002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45932.721481250002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45932.721481250002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45932.721481250002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45932.721481250002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45932.721481250002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45932.721481250002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45932.721481250002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45932.721481250002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45932.721481250002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45932.721481250002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45932.721481250002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45932.721481250002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45932.721481250002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45932.721481250002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45932.721481250002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45932.721481250002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45932.721481250002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45932.721481250002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45932.721481250002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45932.721481250002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45932.721481250002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45932.721481250002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45932.721481250002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45932.721481250002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45932.721481250002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45932.721481250002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45932.721481250002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45932.721481250002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45932.721481250002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45932.721481250002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45932.721481250002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45932.721481250002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45932.721481250002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45932.721481250002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45932.721481250002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45932.721481250002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45932.721481250002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45932.721481250002</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45932.721481250002</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5"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3.5777659722225508</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5.9486340277799172</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39072</v>
      </c>
      <c r="F4" s="138">
        <v>45931.800995370373</v>
      </c>
      <c r="G4" s="139">
        <f ca="1">IFERROR(NOW()-F4,"-")</f>
        <v>0.92048587962926831</v>
      </c>
      <c r="H4" s="138">
        <v>45931.881805555553</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39076</v>
      </c>
      <c r="B5" s="137" t="str">
        <f>IFERROR(VLOOKUP(D5,DB!A:K,11,0),"")</f>
        <v>R6</v>
      </c>
      <c r="C5" s="137">
        <v>2</v>
      </c>
      <c r="D5" s="137" t="s">
        <v>38735</v>
      </c>
      <c r="E5" s="137" t="s">
        <v>38964</v>
      </c>
      <c r="F5" s="140">
        <v>45932.56527777778</v>
      </c>
      <c r="G5" s="139">
        <f ca="1">IFERROR(NOW()-F5,"-")</f>
        <v>0.15620347222284181</v>
      </c>
      <c r="H5" s="140">
        <v>45932.600636574076</v>
      </c>
      <c r="I5" s="137" t="str">
        <f>IFERROR(VLOOKUP(D5,DB!A:F,6,0),"")</f>
        <v>Generator-SG</v>
      </c>
      <c r="J5" s="137" t="str">
        <f>IFERROR(VLOOKUP(D5,DB!A:G,7,0),"")</f>
        <v>Good</v>
      </c>
      <c r="K5" s="137" t="s">
        <v>39077</v>
      </c>
      <c r="L5" s="137" t="str">
        <f>IFERROR(VLOOKUP(D5,DB!A:I,9,0),"")</f>
        <v>Latis</v>
      </c>
    </row>
    <row r="6" spans="1:16383" ht="31.5" customHeight="1">
      <c r="A6" s="121" t="s">
        <v>39078</v>
      </c>
      <c r="B6" s="137" t="str">
        <f>IFERROR(VLOOKUP(D6,DB!A:K,11,0),"")</f>
        <v>R6</v>
      </c>
      <c r="C6" s="137">
        <v>4</v>
      </c>
      <c r="D6" s="137" t="s">
        <v>38903</v>
      </c>
      <c r="E6" s="137" t="s">
        <v>38964</v>
      </c>
      <c r="F6" s="140">
        <v>45932.626550925925</v>
      </c>
      <c r="G6" s="139">
        <f ca="1">IFERROR(NOW()-F6,"-")</f>
        <v>9.4930324077722616E-2</v>
      </c>
      <c r="H6" s="140">
        <v>45932.645150462966</v>
      </c>
      <c r="I6" s="137" t="str">
        <f>IFERROR(VLOOKUP(D6,DB!A:F,6,0),"")</f>
        <v>SCECO</v>
      </c>
      <c r="J6" s="137" t="str">
        <f>IFERROR(VLOOKUP(D6,DB!A:G,7,0),"")</f>
        <v>Dead</v>
      </c>
      <c r="K6" s="137" t="s">
        <v>39079</v>
      </c>
      <c r="L6" s="137" t="str">
        <f>IFERROR(VLOOKUP(D6,DB!A:I,9,0),"")</f>
        <v>Latis</v>
      </c>
    </row>
    <row r="7" spans="1:16383" ht="31.5" customHeight="1">
      <c r="A7" s="121" t="s">
        <v>39080</v>
      </c>
      <c r="B7" s="137" t="str">
        <f>IFERROR(VLOOKUP(D7,DB!A:K,11,0),"")</f>
        <v>R6</v>
      </c>
      <c r="C7" s="137">
        <v>3</v>
      </c>
      <c r="D7" s="137" t="s">
        <v>33205</v>
      </c>
      <c r="E7" s="137" t="s">
        <v>38964</v>
      </c>
      <c r="F7" s="140">
        <v>45932.675509259258</v>
      </c>
      <c r="G7" s="139">
        <f ca="1">IFERROR(NOW()-F7,"-")</f>
        <v>4.5971990744874347E-2</v>
      </c>
      <c r="H7" s="140">
        <v>45932.700173611112</v>
      </c>
      <c r="I7" s="137" t="str">
        <f>IFERROR(VLOOKUP(D7,DB!A:F,6,0),"")</f>
        <v>SCECO</v>
      </c>
      <c r="J7" s="137" t="str">
        <f>IFERROR(VLOOKUP(D7,DB!A:G,7,0),"")</f>
        <v>Dead</v>
      </c>
      <c r="K7" s="137" t="s">
        <v>39081</v>
      </c>
      <c r="L7" s="137" t="str">
        <f>IFERROR(VLOOKUP(D7,DB!A:I,9,0),"")</f>
        <v>Latis</v>
      </c>
    </row>
    <row r="8" spans="1:16383" ht="31.5" customHeight="1">
      <c r="A8" s="121" t="s">
        <v>39082</v>
      </c>
      <c r="B8" s="137" t="str">
        <f>IFERROR(VLOOKUP(D8,DB!A:K,11,0),"")</f>
        <v>R6</v>
      </c>
      <c r="C8" s="137">
        <v>2</v>
      </c>
      <c r="D8" s="137" t="s">
        <v>35956</v>
      </c>
      <c r="E8" s="137" t="s">
        <v>38964</v>
      </c>
      <c r="F8" s="140">
        <v>45932.681759259256</v>
      </c>
      <c r="G8" s="139">
        <f ca="1">IFERROR(NOW()-F8,"-")</f>
        <v>3.9721990746329539E-2</v>
      </c>
      <c r="H8" s="140">
        <v>45932.687557870369</v>
      </c>
      <c r="I8" s="137" t="str">
        <f>IFERROR(VLOOKUP(D8,DB!A:F,6,0),"")</f>
        <v>SCECO</v>
      </c>
      <c r="J8" s="137" t="str">
        <f>IFERROR(VLOOKUP(D8,DB!A:G,7,0),"")</f>
        <v>Dead</v>
      </c>
      <c r="K8" s="137" t="s">
        <v>39081</v>
      </c>
      <c r="L8" s="137" t="str">
        <f>IFERROR(VLOOKUP(D8,DB!A:I,9,0),"")</f>
        <v>Latis</v>
      </c>
    </row>
    <row r="9" spans="1:16383" ht="31.5" customHeight="1">
      <c r="A9" s="121"/>
      <c r="B9" s="137" t="str">
        <f>IFERROR(VLOOKUP(D9,DB!A:K,11,0),"")</f>
        <v/>
      </c>
      <c r="C9" s="137"/>
      <c r="D9" s="137"/>
      <c r="E9" s="137"/>
      <c r="F9" s="140"/>
      <c r="G9" s="139">
        <f ca="1">IFERROR(NOW()-F9,"-")</f>
        <v>45932.721481250002</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45932.721481250002</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45932.721481250002</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45932.721481250002</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45932.721481250002</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45932.721481250002</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45932.721481250002</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45932.721481250002</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45932.721481250002</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45932.721481250002</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45932.721481250002</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45932.721481250002</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45932.721481250002</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45932.721481250002</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45932.721481250002</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45932.721481250002</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45932.721481250002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45932.721481250002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45932.721481250002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45932.721481250002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45932.721481250002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45932.721481250002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45932.721481250002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45932.721481250002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45932.721481250002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45932.721481250002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45932.721481250002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45932.721481250002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45932.721481250002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45932.721481250002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45932.721481250002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45932.721481250002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45932.721481250002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45932.721481250002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45932.721481250002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45932.721481250002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45932.721481250002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45932.721481250002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45932.721481250002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45932.721481250002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45932.721481250002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45932.721481250002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45932.721481250002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45932.721481250002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45932.721481250002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45932.721481250002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45932.721481250002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45932.721481250002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45932.721481250002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45932.721481250002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45932.721481250002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45932.721481250002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45932.721481250002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45932.721481250002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45932.721481250002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45932.721481250002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45932.721481250002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45932.721481250002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45932.721481250002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45932.721481250002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45932.721481250002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45932.721481250002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45932.721481250002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45932.721481250002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45932.721481250002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45932.721481250002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45932.721481250002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45932.721481250002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45932.721481250002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45932.721481250002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45932.721481250002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45932.721481250002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45932.721481250002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45932.721481250002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45932.721481250002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45932.721481250002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45932.721481250002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45932.721481250002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45932.721481250002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45932.721481250002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45932.721481250002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45932.721481250002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45932.721481250002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45932.721481250002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45932.721481250002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45932.721481250002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45932.721481250002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45932.721481250002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45932.721481250002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45932.721481250002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45932.721481250002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45932.721481250002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45932.721481250002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45932.721481250002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45932.721481250002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45932.721481250002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45932.721481250002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45932.721481250002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45932.721481250002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45932.721481250002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45932.721481250002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45932.721481250002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45932.721481250002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45932.721481250002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45932.721481250002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45932.721481250002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45932.721481250002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45932.721481250002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45932.721481250002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45932.721481250002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45932.721481250002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45932.721481250002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45932.721481250002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45932.721481250002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45932.721481250002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45932.721481250002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45932.721481250002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45932.721481250002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45932.721481250002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45932.721481250002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45932.721481250002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45932.721481250002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45932.721481250002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45932.721481250002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45932.721481250002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45932.721481250002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45932.721481250002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45932.721481250002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45932.721481250002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45932.721481250002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45932.721481250002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45932.721481250002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45932.721481250002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45932.721481250002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45932.721481250002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45932.721481250002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45932.721481250002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45932.721481250002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45932.721481250002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45932.721481250002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45932.721481250002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45932.721481250002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45932.721481250002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45932.721481250002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45932.721481250002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45932.721481250002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45932.721481250002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45932.721481250002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45932.721481250002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45932.721481250002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45932.721481250002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45932.721481250002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45932.721481250002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45932.721481250002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45932.721481250002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45932.721481250002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45932.721481250002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45932.721481250002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45932.721481250002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45932.721481250002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45932.721481250002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45932.721481250002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45932.721481250002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45932.721481250002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45932.721481250002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45932.721481250002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45932.721481250002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45932.721481250002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45932.721481250002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45932.721481250002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45932.721481250002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45932.721481250002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45932.721481250002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45932.721481250002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45932.721481250002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45932.721481250002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45932.721481250002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45932.721481250002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45932.721481250002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45932.721481250002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45932.721481250002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45932.721481250002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45932.721481250002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45932.721481250002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45932.721481250002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45932.721481250002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45932.721481250002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45932.721481250002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45932.721481250002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45932.721481250002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45932.721481250002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45932.721481250002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45932.721481250002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45932.721481250002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45932.721481250002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45932.721481250002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45932.721481250002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45932.721481250002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45932.721481250002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45932.721481250002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45932.721481250002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45932.721481250002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45932.721481250002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45932.721481250002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45932.721481250002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45932.721481250002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45932.721481250002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45932.721481250002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45932.721481250002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45932.721481250002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45932.721481250002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45932.721481250002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45932.721481250002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45932.721481250002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45932.721481250002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45932.721481250002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45932.721481250002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45932.721481250002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45932.721481250002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45932.721481250002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45932.721481250002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45932.721481250002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45932.721481250002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45932.721481250002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45932.721481250002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45932.721481250002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45932.721481250002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45932.721481250002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45932.721481250002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45932.721481250002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45932.721481250002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45932.721481250002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45932.721481250002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45932.721481250002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45932.721481250002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45932.721481250002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45932.721481250002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45932.721481250002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45932.721481250002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45932.721481250002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45932.721481250002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45932.721481250002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45932.721481250002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45932.721481250002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45932.721481250002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45932.721481250002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45932.721481250002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45932.721481250002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45932.721481250002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45932.721481250002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45932.721481250002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45932.721481250002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45932.721481250002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45932.721481250002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45932.721481250002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45932.721481250002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45932.721481250002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45932.721481250002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45932.721481250002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45932.721481250002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45932.721481250002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45932.721481250002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45932.721481250002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45932.721481250002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45932.721481250002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45932.721481250002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45932.721481250002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45932.721481250002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45932.721481250002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45932.721481250002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45932.721481250002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45932.721481250002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45932.721481250002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45932.721481250002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45932.721481250002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45932.721481250002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45932.721481250002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45932.721481250002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45932.721481250002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45932.721481250002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45932.721481250002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45932.721481250002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45932.721481250002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45932.721481250002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45932.721481250002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45932.721481250002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45932.721481250002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45932.721481250002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45932.721481250002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45932.721481250002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45932.721481250002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45932.721481250002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45932.721481250002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45932.721481250002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45932.721481250002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45932.721481250002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45932.721481250002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45932.721481250002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45932.721481250002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45932.721481250002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45932.721481250002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45932.721481250002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45932.721481250002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45932.721481250002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45932.721481250002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45932.721481250002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45932.721481250002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45932.721481250002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45932.721481250002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45932.721481250002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45932.721481250002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45932.721481250002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45932.721481250002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45932.721481250002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45932.721481250002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45932.721481250002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45932.721481250002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45932.721481250002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45932.721481250002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45932.721481250002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45932.721481250002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45932.721481250002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