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908" documentId="13_ncr:1_{F6CB121F-512D-4AA6-A0C1-0FB36C537598}" xr6:coauthVersionLast="47" xr6:coauthVersionMax="47" xr10:uidLastSave="{DF720C2C-2A78-479A-BD9B-E77CF5CA50CE}"/>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9" i="4" l="1"/>
  <c r="G20" i="4"/>
  <c r="G21"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I19" i="4"/>
  <c r="J19" i="4"/>
  <c r="L19" i="4"/>
  <c r="B20" i="4"/>
  <c r="I20" i="4"/>
  <c r="J20" i="4"/>
  <c r="L20" i="4"/>
  <c r="B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alcChain>
</file>

<file path=xl/sharedStrings.xml><?xml version="1.0" encoding="utf-8"?>
<sst xmlns="http://schemas.openxmlformats.org/spreadsheetml/2006/main" count="178572" uniqueCount="39070">
  <si>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</si>
  <si>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</si>
  <si>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</si>
  <si>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</si>
  <si>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</si>
  <si>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</si>
  <si>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</si>
  <si>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</si>
  <si>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</si>
  <si>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</si>
  <si>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</si>
  <si>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</si>
  <si>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</si>
  <si>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</si>
  <si>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</si>
  <si>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</si>
  <si>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</si>
  <si>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</si>
  <si>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</si>
  <si>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</si>
  <si>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</si>
  <si>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</si>
  <si>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</si>
  <si>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</si>
  <si>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</si>
  <si>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</si>
  <si>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</si>
  <si>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</si>
  <si>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</si>
  <si>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</si>
  <si>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</si>
  <si>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</si>
  <si>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</si>
  <si>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</si>
  <si>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</si>
  <si>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</si>
  <si>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</si>
  <si>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</si>
  <si>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</si>
  <si>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</si>
  <si>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</si>
  <si>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</si>
  <si>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</si>
  <si>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</si>
  <si>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</si>
  <si>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</si>
  <si>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</si>
  <si>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</si>
  <si>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</si>
  <si>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</si>
  <si>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</si>
  <si>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</si>
  <si>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</si>
  <si>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</si>
  <si>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</si>
  <si>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</si>
  <si>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</si>
  <si>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</si>
  <si>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</si>
  <si>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</si>
  <si>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</si>
  <si>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</si>
  <si>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</si>
  <si>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</si>
  <si>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</si>
  <si>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</si>
  <si>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</si>
  <si>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</si>
  <si>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</si>
  <si>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</si>
  <si>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</si>
  <si>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</si>
  <si>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</si>
  <si>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</si>
  <si>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</si>
  <si>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</si>
  <si>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</si>
  <si>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</si>
  <si>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</si>
  <si>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</si>
  <si>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</si>
  <si>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</si>
  <si>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</si>
  <si>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</si>
  <si>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</si>
  <si>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</si>
  <si>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</si>
  <si>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</si>
  <si>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</si>
  <si>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</si>
  <si>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</si>
  <si>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</si>
  <si>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</si>
  <si>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</si>
  <si>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</si>
  <si>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</si>
  <si>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</si>
  <si>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</si>
  <si>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</si>
  <si>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</si>
  <si>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</si>
  <si>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</si>
  <si>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</si>
  <si>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</si>
  <si>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</si>
  <si>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</si>
  <si>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</si>
  <si>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</si>
  <si>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</si>
  <si>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</si>
  <si>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</si>
  <si>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</si>
  <si>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</si>
  <si>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</si>
  <si>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</si>
  <si>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</si>
  <si>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</si>
  <si>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</si>
  <si>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</si>
  <si>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</si>
  <si>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</si>
  <si>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</si>
  <si>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</si>
  <si>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</si>
  <si>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</si>
  <si>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</si>
  <si>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</si>
  <si>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</si>
  <si>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</si>
  <si>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</si>
  <si>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</si>
  <si>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</si>
  <si>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</si>
  <si>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</si>
  <si>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</si>
  <si>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</si>
  <si>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</si>
  <si>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</si>
  <si>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</si>
  <si>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</si>
  <si>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</si>
  <si>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</si>
  <si>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</si>
  <si>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</si>
  <si>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</si>
  <si>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</si>
  <si>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</si>
  <si>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</si>
  <si>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</si>
  <si>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</si>
  <si>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</si>
  <si>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</si>
  <si>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</si>
  <si>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</si>
  <si>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</si>
  <si>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</si>
  <si>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</si>
  <si>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</si>
  <si>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</si>
  <si>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</si>
  <si>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</si>
  <si>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</si>
  <si>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</si>
  <si>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</si>
  <si>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</si>
  <si>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</si>
  <si>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</si>
  <si>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</si>
  <si>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</si>
  <si>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</si>
  <si>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</si>
  <si>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</si>
  <si>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</si>
  <si>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</si>
  <si>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</si>
  <si>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</si>
  <si>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</si>
  <si>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</si>
  <si>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</si>
  <si>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</si>
  <si>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</si>
  <si>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</si>
  <si>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</si>
  <si>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</si>
  <si>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</si>
  <si>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</si>
  <si>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</si>
  <si>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</si>
  <si>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</si>
  <si>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</si>
  <si>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</si>
  <si>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</si>
  <si>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</si>
  <si>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</si>
  <si>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</si>
  <si>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</si>
  <si>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</si>
  <si>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</si>
  <si>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</si>
  <si>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</si>
  <si>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</si>
  <si>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</si>
  <si>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</si>
  <si>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</si>
  <si>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</si>
  <si>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</si>
  <si>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</si>
  <si>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</si>
  <si>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</si>
  <si>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</si>
  <si>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</si>
  <si>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</si>
  <si>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</si>
  <si>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</si>
  <si>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</si>
  <si>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</si>
  <si>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</si>
  <si>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</si>
  <si>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</si>
  <si>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</si>
  <si>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</si>
  <si>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</si>
  <si>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</si>
  <si>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</si>
  <si>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</si>
  <si>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</si>
  <si>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</si>
  <si>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</si>
  <si>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</si>
  <si>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</si>
  <si>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</si>
  <si>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</si>
  <si>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</si>
  <si>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</si>
  <si>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</si>
  <si>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</si>
  <si>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</si>
  <si>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</si>
  <si>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</si>
  <si>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</si>
  <si>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</si>
  <si>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</si>
  <si>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</si>
  <si>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</si>
  <si>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</si>
  <si>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</si>
  <si>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</si>
  <si>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</si>
  <si>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</si>
  <si>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</si>
  <si>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</si>
  <si>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</si>
  <si>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</si>
  <si>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</si>
  <si>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</si>
  <si>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</si>
  <si>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</si>
  <si>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</si>
  <si>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</si>
  <si>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</si>
  <si>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</si>
  <si>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</si>
  <si>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</si>
  <si>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</si>
  <si>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</si>
  <si>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</si>
  <si>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</si>
  <si>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</si>
  <si>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</si>
  <si>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</si>
  <si>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</si>
  <si>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</si>
  <si>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</si>
  <si>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</si>
  <si>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</si>
  <si>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</si>
  <si>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</si>
  <si>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</si>
  <si>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</si>
  <si>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</si>
  <si>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</si>
  <si>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</si>
  <si>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</si>
  <si>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</si>
  <si>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</si>
  <si>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</si>
  <si>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</si>
  <si>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</si>
  <si>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</si>
  <si>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</si>
  <si>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</si>
  <si>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</si>
  <si>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</si>
  <si>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</si>
  <si>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</si>
  <si>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</si>
  <si>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</si>
  <si>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</si>
  <si>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</si>
  <si>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</si>
  <si>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</si>
  <si>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</si>
  <si>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</si>
  <si>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</si>
  <si>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</si>
  <si>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</si>
  <si>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</si>
  <si>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</si>
  <si>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</si>
  <si>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</si>
  <si>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</si>
  <si>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</si>
  <si>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</si>
  <si>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</si>
  <si>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</si>
  <si>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</si>
  <si>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</si>
  <si>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</si>
  <si>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</si>
  <si>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</si>
  <si>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</si>
  <si>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</si>
  <si>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</si>
  <si>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</si>
  <si>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</si>
  <si>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</si>
  <si>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</si>
  <si>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</si>
  <si>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</si>
  <si>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</si>
  <si>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</si>
  <si>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</si>
  <si>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</si>
  <si>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</si>
  <si>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</si>
  <si>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</si>
  <si>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</si>
  <si>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</si>
  <si>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</si>
  <si>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</si>
  <si>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</si>
  <si>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</si>
  <si>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</si>
  <si>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</si>
  <si>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</si>
  <si>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</si>
  <si>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</si>
  <si>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</si>
  <si>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</si>
  <si>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</si>
  <si>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</si>
  <si>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</si>
  <si>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</si>
  <si>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</si>
  <si>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</si>
  <si>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</si>
  <si>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</si>
  <si>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</si>
  <si>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</si>
  <si>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</si>
  <si>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</si>
  <si>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</si>
  <si>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</si>
  <si>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</si>
  <si>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</si>
  <si>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</si>
  <si>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</si>
  <si>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</si>
  <si>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</si>
  <si>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</si>
  <si>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</si>
  <si>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</si>
  <si>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</si>
  <si>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</si>
  <si>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</si>
  <si>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</si>
  <si>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</si>
  <si>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</si>
  <si>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</si>
  <si>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</si>
  <si>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</si>
  <si>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</si>
  <si>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</si>
  <si>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</si>
  <si>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</si>
  <si>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</si>
  <si>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</si>
  <si>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</si>
  <si>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</si>
  <si>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</si>
  <si>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</si>
  <si>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</si>
  <si>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</si>
  <si>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</si>
  <si>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</si>
  <si>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</si>
  <si>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</si>
  <si>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</si>
  <si>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</si>
  <si>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</si>
  <si>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</si>
  <si>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</si>
  <si>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</si>
  <si>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</si>
  <si>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</si>
  <si>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</si>
  <si>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</si>
  <si>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</si>
  <si>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</si>
  <si>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</si>
  <si>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</si>
  <si>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</si>
  <si>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</si>
  <si>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</si>
  <si>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</si>
  <si>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</si>
  <si>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</si>
  <si>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</si>
  <si>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</si>
  <si>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</si>
  <si>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</si>
  <si>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</si>
  <si>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</si>
  <si>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</si>
  <si>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</si>
  <si>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</si>
  <si>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</si>
  <si>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</si>
  <si>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</si>
  <si>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</si>
  <si>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</si>
  <si>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</si>
  <si>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</si>
  <si>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</si>
  <si>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</si>
  <si>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</si>
  <si>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</si>
  <si>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</si>
  <si>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</si>
  <si>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</si>
  <si>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</si>
  <si>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</si>
  <si>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</si>
  <si>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</si>
  <si>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</si>
  <si>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</si>
  <si>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</si>
  <si>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</si>
  <si>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</si>
  <si>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</si>
  <si>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</si>
  <si>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</si>
  <si>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</si>
  <si>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</si>
  <si>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</si>
  <si>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</si>
  <si>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</si>
  <si>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</si>
  <si>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</si>
  <si>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</si>
  <si>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</si>
  <si>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</si>
  <si>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</si>
  <si>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</si>
  <si>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</si>
  <si>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</si>
  <si>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</si>
  <si>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</si>
  <si>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</si>
  <si>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</si>
  <si>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</si>
  <si>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</si>
  <si>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</si>
  <si>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</si>
  <si>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</si>
  <si>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</si>
  <si>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</si>
  <si>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</si>
  <si>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</si>
  <si>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</si>
  <si>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</si>
  <si>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</si>
  <si>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</si>
  <si>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</si>
  <si>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</si>
  <si>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</si>
  <si>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</si>
  <si>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</si>
  <si>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</si>
  <si>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</si>
  <si>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</si>
  <si>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</si>
  <si>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</si>
  <si>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</si>
  <si>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</si>
  <si>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</si>
  <si>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</si>
  <si>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</si>
  <si>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</si>
  <si>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</si>
  <si>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</si>
  <si>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</si>
  <si>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</si>
  <si>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</si>
  <si>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</si>
  <si>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</si>
  <si>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</si>
  <si>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</si>
  <si>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</si>
  <si>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</si>
  <si>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</si>
  <si>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</si>
  <si>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</si>
  <si>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</si>
  <si>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</si>
  <si>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</si>
  <si>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</si>
  <si>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</si>
  <si>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</si>
  <si>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</si>
  <si>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</si>
  <si>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</si>
  <si>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</si>
  <si>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</si>
  <si>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</si>
  <si>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</si>
  <si>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</si>
  <si>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</si>
  <si>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</si>
  <si>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</si>
  <si>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</si>
  <si>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</si>
  <si>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</si>
  <si>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</si>
  <si>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</si>
  <si>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</si>
  <si>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</si>
  <si>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</si>
  <si>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</si>
  <si>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</si>
  <si>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</si>
  <si>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</si>
  <si>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</si>
  <si>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</si>
  <si>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</si>
  <si>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</si>
  <si>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</si>
  <si>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</si>
  <si>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</si>
  <si>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</si>
  <si>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</si>
  <si>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</si>
  <si>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</si>
  <si>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</si>
  <si>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</si>
  <si>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</si>
  <si>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</si>
  <si>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</si>
  <si>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</si>
  <si>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</si>
  <si>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</si>
  <si>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</si>
  <si>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</si>
  <si>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</si>
  <si>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</si>
  <si>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</si>
  <si>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</si>
  <si>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</si>
  <si>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</si>
  <si>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</si>
  <si>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</si>
  <si>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</si>
  <si>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</si>
  <si>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</si>
  <si>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</si>
  <si>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</si>
  <si>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</si>
  <si>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</si>
  <si>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</si>
  <si>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</si>
  <si>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</si>
  <si>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</si>
  <si>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</si>
  <si>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</si>
  <si>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</si>
  <si>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</si>
  <si>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</si>
  <si>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</si>
  <si>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</si>
  <si>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</si>
  <si>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</si>
  <si>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</si>
  <si>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</si>
  <si>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</si>
  <si>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</si>
  <si>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</si>
  <si>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</si>
  <si>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</si>
  <si>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</si>
  <si>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</si>
  <si>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</si>
  <si>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</si>
  <si>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</si>
  <si>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</si>
  <si>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</si>
  <si>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</si>
  <si>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</si>
  <si>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</si>
  <si>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</si>
  <si>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</si>
  <si>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</si>
  <si>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</si>
  <si>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</si>
  <si>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</si>
  <si>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</si>
  <si>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</si>
  <si>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</si>
  <si>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</si>
  <si>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</si>
  <si>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</si>
  <si>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</si>
  <si>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</si>
  <si>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</si>
  <si>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</si>
  <si>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</si>
  <si>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</si>
  <si>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</si>
  <si>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</si>
  <si>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</si>
  <si>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</si>
  <si>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</si>
  <si>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</si>
  <si>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</si>
  <si>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</si>
  <si>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</si>
  <si>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</si>
  <si>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</si>
  <si>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</si>
  <si>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</si>
  <si>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</si>
  <si>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</si>
  <si>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</si>
  <si>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</si>
  <si>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</si>
  <si>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</si>
  <si>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</si>
  <si>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</si>
  <si>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</si>
  <si>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</si>
  <si>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</si>
  <si>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</si>
  <si>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</si>
  <si>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</si>
  <si>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</si>
  <si>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</si>
  <si>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</si>
  <si>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</si>
  <si>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</si>
  <si>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</si>
  <si>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</si>
  <si>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</si>
  <si>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</si>
  <si>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</si>
  <si>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</si>
  <si>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</si>
  <si>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</si>
  <si>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</si>
  <si>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</si>
  <si>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</si>
  <si>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</si>
  <si>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</si>
  <si>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</si>
  <si>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</si>
  <si>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</si>
  <si>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</si>
  <si>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</si>
  <si>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</si>
  <si>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</si>
  <si>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</si>
  <si>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</si>
  <si>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</si>
  <si>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</si>
  <si>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</si>
  <si>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</si>
  <si>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</si>
  <si>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</si>
  <si>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</si>
  <si>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</si>
  <si>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</si>
  <si>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</si>
  <si>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</si>
  <si>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</si>
  <si>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</si>
  <si>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</si>
  <si>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</si>
  <si>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</si>
  <si>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</si>
  <si>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</si>
  <si>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</si>
  <si>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</si>
  <si>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</si>
  <si>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</si>
  <si>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</si>
  <si>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</si>
  <si>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</si>
  <si>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</si>
  <si>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</si>
  <si>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</si>
  <si>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</si>
  <si>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</si>
  <si>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</si>
  <si>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</si>
  <si>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</si>
  <si>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</si>
  <si>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</si>
  <si>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</si>
  <si>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</si>
  <si>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</si>
  <si>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</si>
  <si>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</si>
  <si>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</si>
  <si>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</si>
  <si>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</si>
  <si>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</si>
  <si>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</si>
  <si>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</si>
  <si>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</si>
  <si>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</si>
  <si>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</si>
  <si>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</si>
  <si>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</si>
  <si>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</si>
  <si>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</si>
  <si>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</si>
  <si>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</si>
  <si>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</si>
  <si>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</si>
  <si>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</si>
  <si>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</si>
  <si>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</si>
  <si>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</si>
  <si>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</si>
  <si>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</si>
  <si>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</si>
  <si>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</si>
  <si>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</si>
  <si>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</si>
  <si>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</si>
  <si>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</si>
  <si>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</si>
  <si>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</si>
  <si>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</si>
  <si>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</si>
  <si>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</si>
  <si>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</si>
  <si>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</si>
  <si>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</si>
  <si>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</si>
  <si>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</si>
  <si>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</si>
  <si>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</si>
  <si>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</si>
  <si>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</si>
  <si>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</si>
  <si>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</si>
  <si>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</si>
  <si>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</si>
  <si>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</si>
  <si>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</si>
  <si>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</si>
  <si>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</si>
  <si>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</si>
  <si>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</si>
  <si>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</si>
  <si>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</si>
  <si>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</si>
  <si>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</si>
  <si>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</si>
  <si>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</si>
  <si>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</si>
  <si>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</si>
  <si>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</si>
  <si>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</si>
  <si>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</si>
  <si>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</si>
  <si>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</si>
  <si>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</si>
  <si>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</si>
  <si>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</si>
  <si>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</si>
  <si>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</si>
  <si>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</si>
  <si>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</si>
  <si>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</si>
  <si>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</si>
  <si>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</si>
  <si>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</si>
  <si>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</si>
  <si>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</si>
  <si>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</si>
  <si>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</si>
  <si>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</si>
  <si>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</si>
  <si>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</si>
  <si>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</si>
  <si>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</si>
  <si>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</si>
  <si>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</si>
  <si>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</si>
  <si>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</si>
  <si>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</si>
  <si>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</si>
  <si>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</si>
  <si>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</si>
  <si>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</si>
  <si>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</si>
  <si>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</si>
  <si>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</si>
  <si>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</si>
  <si>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</si>
  <si>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</si>
  <si>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</si>
  <si>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</si>
  <si>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</si>
  <si>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</si>
  <si>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</si>
  <si>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</si>
  <si>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</si>
  <si>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</si>
  <si>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</si>
  <si>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</si>
  <si>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</si>
  <si>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</si>
  <si>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</si>
  <si>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</si>
  <si>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</si>
  <si>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</si>
  <si>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</si>
  <si>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</si>
  <si>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</si>
  <si>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</si>
  <si>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</si>
  <si>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</si>
  <si>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</si>
  <si>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</si>
  <si>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</si>
  <si>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</si>
  <si>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</si>
  <si>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</si>
  <si>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</si>
  <si>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</si>
  <si>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</si>
  <si>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</si>
  <si>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</si>
  <si>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</si>
  <si>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</si>
  <si>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</si>
  <si>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</si>
  <si>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</si>
  <si>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</si>
  <si>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</si>
  <si>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</si>
  <si>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</si>
  <si>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</si>
  <si>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</si>
  <si>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</si>
  <si>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</si>
  <si>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</si>
  <si>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</si>
  <si>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</si>
  <si>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</si>
  <si>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</si>
  <si>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</si>
  <si>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</si>
  <si>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</si>
  <si>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</si>
  <si>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</si>
  <si>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</si>
  <si>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</si>
  <si>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</si>
  <si>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</si>
  <si>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</si>
  <si>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</si>
  <si>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</si>
  <si>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</si>
  <si>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</si>
  <si>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</si>
  <si>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</si>
  <si>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</si>
  <si>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</si>
  <si>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</si>
  <si>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</si>
  <si>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</si>
  <si>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</si>
  <si>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</si>
  <si>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</si>
  <si>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</si>
  <si>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</si>
  <si>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</si>
  <si>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</si>
  <si>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</si>
  <si>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</si>
  <si>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</si>
  <si>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</si>
  <si>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</si>
  <si>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</si>
  <si>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</si>
  <si>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</si>
  <si>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</si>
  <si>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</si>
  <si>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</si>
  <si>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</si>
  <si>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</si>
  <si>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</si>
  <si>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</si>
  <si>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</si>
  <si>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</si>
  <si>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</si>
  <si>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</si>
  <si>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</si>
  <si>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</si>
  <si>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</si>
  <si>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</si>
  <si>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</si>
  <si>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</si>
  <si>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</si>
  <si>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</si>
  <si>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</si>
  <si>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</si>
  <si>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</si>
  <si>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</si>
  <si>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</si>
  <si>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</si>
  <si>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</si>
  <si>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</si>
  <si>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</si>
  <si>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</si>
  <si>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</si>
  <si>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</si>
  <si>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</si>
  <si>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</si>
  <si>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</si>
  <si>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</si>
  <si>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</si>
  <si>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</si>
  <si>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</si>
  <si>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</si>
  <si>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</si>
  <si>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</si>
  <si>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</si>
  <si>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</si>
  <si>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</si>
  <si>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</si>
  <si>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</si>
  <si>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</si>
  <si>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</si>
  <si>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</si>
  <si>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</si>
  <si>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</si>
  <si>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</si>
  <si>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</si>
  <si>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</si>
  <si>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</si>
  <si>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</si>
  <si>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</si>
  <si>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</si>
  <si>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</si>
  <si>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</si>
  <si>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</si>
  <si>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</si>
  <si>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</si>
  <si>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</si>
  <si>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</si>
  <si>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</si>
  <si>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</si>
  <si>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</si>
  <si>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</si>
  <si>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</si>
  <si>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</si>
  <si>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</si>
  <si>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</si>
  <si>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</si>
  <si>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</si>
  <si>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</si>
  <si>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</si>
  <si>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</si>
  <si>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</si>
  <si>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</si>
  <si>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</si>
  <si>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</si>
  <si>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</si>
  <si>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</si>
  <si>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</si>
  <si>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</si>
  <si>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</si>
  <si>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</si>
  <si>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</si>
  <si>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</si>
  <si>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</si>
  <si>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</si>
  <si>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</si>
  <si>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</si>
  <si>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</si>
  <si>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</si>
  <si>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</si>
  <si>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</si>
  <si>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</si>
  <si>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</si>
  <si>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</si>
  <si>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</si>
  <si>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</si>
  <si>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</si>
  <si>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</si>
  <si>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</si>
  <si>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</si>
  <si>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</si>
  <si>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</si>
  <si>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</si>
  <si>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</si>
  <si>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</si>
  <si>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</si>
  <si>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</si>
  <si>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</si>
  <si>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</si>
  <si>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</si>
  <si>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</si>
  <si>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</si>
  <si>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</si>
  <si>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</si>
  <si>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</si>
  <si>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</si>
  <si>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</si>
  <si>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</si>
  <si>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</si>
  <si>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</si>
  <si>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</si>
  <si>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</si>
  <si>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</si>
  <si>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</si>
  <si>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</si>
  <si>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</si>
  <si>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</si>
  <si>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</si>
  <si>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</si>
  <si>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</si>
  <si>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</si>
  <si>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</si>
  <si>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</si>
  <si>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</si>
  <si>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</si>
  <si>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</si>
  <si>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</si>
  <si>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</si>
  <si>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</si>
  <si>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</si>
  <si>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</si>
  <si>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</si>
  <si>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</si>
  <si>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</si>
  <si>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</si>
  <si>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</si>
  <si>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</si>
  <si>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</si>
  <si>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</si>
  <si>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</si>
  <si>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</si>
  <si>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</si>
  <si>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</si>
  <si>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</si>
  <si>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</si>
  <si>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</si>
  <si>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</si>
  <si>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</si>
  <si>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</si>
  <si>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</si>
  <si>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</si>
  <si>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</si>
  <si>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</si>
  <si>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</si>
  <si>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</si>
  <si>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</si>
  <si>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</si>
  <si>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</si>
  <si>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</si>
  <si>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</si>
  <si>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</si>
  <si>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</si>
  <si>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</si>
  <si>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</si>
  <si>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</si>
  <si>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</si>
  <si>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</si>
  <si>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</si>
  <si>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</si>
  <si>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</si>
  <si>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</si>
  <si>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</si>
  <si>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</si>
  <si>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</si>
  <si>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</si>
  <si>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</si>
  <si>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</si>
  <si>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</si>
  <si>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</si>
  <si>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</si>
  <si>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</si>
  <si>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</si>
  <si>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</si>
  <si>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</si>
  <si>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</si>
  <si>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</si>
  <si>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</si>
  <si>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</si>
  <si>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</si>
  <si>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</si>
  <si>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</si>
  <si>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</si>
  <si>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</si>
  <si>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</si>
  <si>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</si>
  <si>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</si>
  <si>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</si>
  <si>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</si>
  <si>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</si>
  <si>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</si>
  <si>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</si>
  <si>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</si>
  <si>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</si>
  <si>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</si>
  <si>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</si>
  <si>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</si>
  <si>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</si>
  <si>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</si>
  <si>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</si>
  <si>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</si>
  <si>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</si>
  <si>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</si>
  <si>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</si>
  <si>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</si>
  <si>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</si>
  <si>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</si>
  <si>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</si>
  <si>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</si>
  <si>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</si>
  <si>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</si>
  <si>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</si>
  <si>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</si>
  <si>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</si>
  <si>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</si>
  <si>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</si>
  <si>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</si>
  <si>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</si>
  <si>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</si>
  <si>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</si>
  <si>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</si>
  <si>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</si>
  <si>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</si>
  <si>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</si>
  <si>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</si>
  <si>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</si>
  <si>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</si>
  <si>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</si>
  <si>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</si>
  <si>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</si>
  <si>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</si>
  <si>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</si>
  <si>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</si>
  <si>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</si>
  <si>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</si>
  <si>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</si>
  <si>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</si>
  <si>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</si>
  <si>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</si>
  <si>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</si>
  <si>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</si>
  <si>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</si>
  <si>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</si>
  <si>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</si>
  <si>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</si>
  <si>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</si>
  <si>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</si>
  <si>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</si>
  <si>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</si>
  <si>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</si>
  <si>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</si>
  <si>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</si>
  <si>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</si>
  <si>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</si>
  <si>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</si>
  <si>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</si>
  <si>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</si>
  <si>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</si>
  <si>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</si>
  <si>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</si>
  <si>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</si>
  <si>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</si>
  <si>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</si>
  <si>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</si>
  <si>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</si>
  <si>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</si>
  <si>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</si>
  <si>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</si>
  <si>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</si>
  <si>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</si>
  <si>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</si>
  <si>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</si>
  <si>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</si>
  <si>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</si>
  <si>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</si>
  <si>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</si>
  <si>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</si>
  <si>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</si>
  <si>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</si>
  <si>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</si>
  <si>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</si>
  <si>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</si>
  <si>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</si>
  <si>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</si>
  <si>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</si>
  <si>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</si>
  <si>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</si>
  <si>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</si>
  <si>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</si>
  <si>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</si>
  <si>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</si>
  <si>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</si>
  <si>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</si>
  <si>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</si>
  <si>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</si>
  <si>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</si>
  <si>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</si>
  <si>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</si>
  <si>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</si>
  <si>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</si>
  <si>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</si>
  <si>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</si>
  <si>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</si>
  <si>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</si>
  <si>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</si>
  <si>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</si>
  <si>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</si>
  <si>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</si>
  <si>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</si>
  <si>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</si>
  <si>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</si>
  <si>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</si>
  <si>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</si>
  <si>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</si>
  <si>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</si>
  <si>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</si>
  <si>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</si>
  <si>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</si>
  <si>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</si>
  <si>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</si>
  <si>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</si>
  <si>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</si>
  <si>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</si>
  <si>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</si>
  <si>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</si>
  <si>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</si>
  <si>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</si>
  <si>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</si>
  <si>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</si>
  <si>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</si>
  <si>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</si>
  <si>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</si>
  <si>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</si>
  <si>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</si>
  <si>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</si>
  <si>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</si>
  <si>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</si>
  <si>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</si>
  <si>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</si>
  <si>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</si>
  <si>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</si>
  <si>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</si>
  <si>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</si>
  <si>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</si>
  <si>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</si>
  <si>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</si>
  <si>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</si>
  <si>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</si>
  <si>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</si>
  <si>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</si>
  <si>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</si>
  <si>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</si>
  <si>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</si>
  <si>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</si>
  <si>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</si>
  <si>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</si>
  <si>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</si>
  <si>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</si>
  <si>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</si>
  <si>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</si>
  <si>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</si>
  <si>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</si>
  <si>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</si>
  <si>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</si>
  <si>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</si>
  <si>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</si>
  <si>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</si>
  <si>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</si>
  <si>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</si>
  <si>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</si>
  <si>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</si>
  <si>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</si>
  <si>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</si>
  <si>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</si>
  <si>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</si>
  <si>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</si>
  <si>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</si>
  <si>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</si>
  <si>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</si>
  <si>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</si>
  <si>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</si>
  <si>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</si>
  <si>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</si>
  <si>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</si>
  <si>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</si>
  <si>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</si>
  <si>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</si>
  <si>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</si>
  <si>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</si>
  <si>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</si>
  <si>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</si>
  <si>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</si>
  <si>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</si>
  <si>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</si>
  <si>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</si>
  <si>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</si>
  <si>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</si>
  <si>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</si>
  <si>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</si>
  <si>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</si>
  <si>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</si>
  <si>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</si>
  <si>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</si>
  <si>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</si>
  <si>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</si>
  <si>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</si>
  <si>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</si>
  <si>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</si>
  <si>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</si>
  <si>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</si>
  <si>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</si>
  <si>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</si>
  <si>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</si>
  <si>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</si>
  <si>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</si>
  <si>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</si>
  <si>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</si>
  <si>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</si>
  <si>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</si>
  <si>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</si>
  <si>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</si>
  <si>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</si>
  <si>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</si>
  <si>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</si>
  <si>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</si>
  <si>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</si>
  <si>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</si>
  <si>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</si>
  <si>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</si>
  <si>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</si>
  <si>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</si>
  <si>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</si>
  <si>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</si>
  <si>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</si>
  <si>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</si>
  <si>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</si>
  <si>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</si>
  <si>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</si>
  <si>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</si>
  <si>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</si>
  <si>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</si>
  <si>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</si>
  <si>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</si>
  <si>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</si>
  <si>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</si>
  <si>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</si>
  <si>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</si>
  <si>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</si>
  <si>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</si>
  <si>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</si>
  <si>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</si>
  <si>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</si>
  <si>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</si>
  <si>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</si>
  <si>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</si>
  <si>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</si>
  <si>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</si>
  <si>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</si>
  <si>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</si>
  <si>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</si>
  <si>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</si>
  <si>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</si>
  <si>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</si>
  <si>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</si>
  <si>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</si>
  <si>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</si>
  <si>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</si>
  <si>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</si>
  <si>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</si>
  <si>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</si>
  <si>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</si>
  <si>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</si>
  <si>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</si>
  <si>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</si>
  <si>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</si>
  <si>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</si>
  <si>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</si>
  <si>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</si>
  <si>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</si>
  <si>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</si>
  <si>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</si>
  <si>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</si>
  <si>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</si>
  <si>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</si>
  <si>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</si>
  <si>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</si>
  <si>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</si>
  <si>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</si>
  <si>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</si>
  <si>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</si>
  <si>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</si>
  <si>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</si>
  <si>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</si>
  <si>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</si>
  <si>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</si>
  <si>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</si>
  <si>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</si>
  <si>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</si>
  <si>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</si>
  <si>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</si>
  <si>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</si>
  <si>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</si>
  <si>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</si>
  <si>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</si>
  <si>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</si>
  <si>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</si>
  <si>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</si>
  <si>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</si>
  <si>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</si>
  <si>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</si>
  <si>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</si>
  <si>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</si>
  <si>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</si>
  <si>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</si>
  <si>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</si>
  <si>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</si>
  <si>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</si>
  <si>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</si>
  <si>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</si>
  <si>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</si>
  <si>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</si>
  <si>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</si>
  <si>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</si>
  <si>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</si>
  <si>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</si>
  <si>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</si>
  <si>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</si>
  <si>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</si>
  <si>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</si>
  <si>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</si>
  <si>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</si>
  <si>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</si>
  <si>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</si>
  <si>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</si>
  <si>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</si>
  <si>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</si>
  <si>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</si>
  <si>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</si>
  <si>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</si>
  <si>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</si>
  <si>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</si>
  <si>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</si>
  <si>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</si>
  <si>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</si>
  <si>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</si>
  <si>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</si>
  <si>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</si>
  <si>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</si>
  <si>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</si>
  <si>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</si>
  <si>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</si>
  <si>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</si>
  <si>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</si>
  <si>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</si>
  <si>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</si>
  <si>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</si>
  <si>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</si>
  <si>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</si>
  <si>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</si>
  <si>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</si>
  <si>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</si>
  <si>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</si>
  <si>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</si>
  <si>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</si>
  <si>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</si>
  <si>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</si>
  <si>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</si>
  <si>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</si>
  <si>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</si>
  <si>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</si>
  <si>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</si>
  <si>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</si>
  <si>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</si>
  <si>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</si>
  <si>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</si>
  <si>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</si>
  <si>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</si>
  <si>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</si>
  <si>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</si>
  <si>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</si>
  <si>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</si>
  <si>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</si>
  <si>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</si>
  <si>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</si>
  <si>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</si>
  <si>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</si>
  <si>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</si>
  <si>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</si>
  <si>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</si>
  <si>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</si>
  <si>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</si>
  <si>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</si>
  <si>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</si>
  <si>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</si>
  <si>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</si>
  <si>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</si>
  <si>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</si>
  <si>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</si>
  <si>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</si>
  <si>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</si>
  <si>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</si>
  <si>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</si>
  <si>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</si>
  <si>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</si>
  <si>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</si>
  <si>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</si>
  <si>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</si>
  <si>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</si>
  <si>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</si>
  <si>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</si>
  <si>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</si>
  <si>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</si>
  <si>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</si>
  <si>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</si>
  <si>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</si>
  <si>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</si>
  <si>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</si>
  <si>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</si>
  <si>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</si>
  <si>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</si>
  <si>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</si>
  <si>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</si>
  <si>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</si>
  <si>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</si>
  <si>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</si>
  <si>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</si>
  <si>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</si>
  <si>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</si>
  <si>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</si>
  <si>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</si>
  <si>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</si>
  <si>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</si>
  <si>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</si>
  <si>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</si>
  <si>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</si>
  <si>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</si>
  <si>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</si>
  <si>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</si>
  <si>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</si>
  <si>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</si>
  <si>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</si>
  <si>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</si>
  <si>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</si>
  <si>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</si>
  <si>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</si>
  <si>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</si>
  <si>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</si>
  <si>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</si>
  <si>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</si>
  <si>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</si>
  <si>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</si>
  <si>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</si>
  <si>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</si>
  <si>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</si>
  <si>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</si>
  <si>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</si>
  <si>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</si>
  <si>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</si>
  <si>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</si>
  <si>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</si>
  <si>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</si>
  <si>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</si>
  <si>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</si>
  <si>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</si>
  <si>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</si>
  <si>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</si>
  <si>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</si>
  <si>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</si>
  <si>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</si>
  <si>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</si>
  <si>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</si>
  <si>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</si>
  <si>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</si>
  <si>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</si>
  <si>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</si>
  <si>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</si>
  <si>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</si>
  <si>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</si>
  <si>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</si>
  <si>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</si>
  <si>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</si>
  <si>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</si>
  <si>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</si>
  <si>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</si>
  <si>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</si>
  <si>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</si>
  <si>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</si>
  <si>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</si>
  <si>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</si>
  <si>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</si>
  <si>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</si>
  <si>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</si>
  <si>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</si>
  <si>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</si>
  <si>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</si>
  <si>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</si>
  <si>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</si>
  <si>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</si>
  <si>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</si>
  <si>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</si>
  <si>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</si>
  <si>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</si>
  <si>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</si>
  <si>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</si>
  <si>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</si>
  <si>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</si>
  <si>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</si>
  <si>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</si>
  <si>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</si>
  <si>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</si>
  <si>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</si>
  <si>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</si>
  <si>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</si>
  <si>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</si>
  <si>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</si>
  <si>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</si>
  <si>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</si>
  <si>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</si>
  <si>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</si>
  <si>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</si>
  <si>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</si>
  <si>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</si>
  <si>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</si>
  <si>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</si>
  <si>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</si>
  <si>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</si>
  <si>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</si>
  <si>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</si>
  <si>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</si>
  <si>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</si>
  <si>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</si>
  <si>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</si>
  <si>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</si>
  <si>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</si>
  <si>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</si>
  <si>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</si>
  <si>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</si>
  <si>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</si>
  <si>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</si>
  <si>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</si>
  <si>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</si>
  <si>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</si>
  <si>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</si>
  <si>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</si>
  <si>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</si>
  <si>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</si>
  <si>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</si>
  <si>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</si>
  <si>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</si>
  <si>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</si>
  <si>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</si>
  <si>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</si>
  <si>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</si>
  <si>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</si>
  <si>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</si>
  <si>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</si>
  <si>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</si>
  <si>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</si>
  <si>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</si>
  <si>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</si>
  <si>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</si>
  <si>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</si>
  <si>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</si>
  <si>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</si>
  <si>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</si>
  <si>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</si>
  <si>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</si>
  <si>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</si>
  <si>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</si>
  <si>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</si>
  <si>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</si>
  <si>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</si>
  <si>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</si>
  <si>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</si>
  <si>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</si>
  <si>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</si>
  <si>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</si>
  <si>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</si>
  <si>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</si>
  <si>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</si>
  <si>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</si>
  <si>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</si>
  <si>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</si>
  <si>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</si>
  <si>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</si>
  <si>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</si>
  <si>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</si>
  <si>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</si>
  <si>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</si>
  <si>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</si>
  <si>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</si>
  <si>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</si>
  <si>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</si>
  <si>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</si>
  <si>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</si>
  <si>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</si>
  <si>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</si>
  <si>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</si>
  <si>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</si>
  <si>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</si>
  <si>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</si>
  <si>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</si>
  <si>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</si>
  <si>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</si>
  <si>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</si>
  <si>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</si>
  <si>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</si>
  <si>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</si>
  <si>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</si>
  <si>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</si>
  <si>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</si>
  <si>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</si>
  <si>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</si>
  <si>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</si>
  <si>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</si>
  <si>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</si>
  <si>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</si>
  <si>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</si>
  <si>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</si>
  <si>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</si>
  <si>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</si>
  <si>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</si>
  <si>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</si>
  <si>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</si>
  <si>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</si>
  <si>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</si>
  <si>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</si>
  <si>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</si>
  <si>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</si>
  <si>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</si>
  <si>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</si>
  <si>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</si>
  <si>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</si>
  <si>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</si>
  <si>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</si>
  <si>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</si>
  <si>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</si>
  <si>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</si>
  <si>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</si>
  <si>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</si>
  <si>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</si>
  <si>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</si>
  <si>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</si>
  <si>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</si>
  <si>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</si>
  <si>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</si>
  <si>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</si>
  <si>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</si>
  <si>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</si>
  <si>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</si>
  <si>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</si>
  <si>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</si>
  <si>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</si>
  <si>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</si>
  <si>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</si>
  <si>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</si>
  <si>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</si>
  <si>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</si>
  <si>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</si>
  <si>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</si>
  <si>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</si>
  <si>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</si>
  <si>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</si>
  <si>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</si>
  <si>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</si>
  <si>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</si>
  <si>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</si>
  <si>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</si>
  <si>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</si>
  <si>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</si>
  <si>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</si>
  <si>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</si>
  <si>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</si>
  <si>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</si>
  <si>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</si>
  <si>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</si>
  <si>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</si>
  <si>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</si>
  <si>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</si>
  <si>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</si>
  <si>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</si>
  <si>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</si>
  <si>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</si>
  <si>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</si>
  <si>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</si>
  <si>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</si>
  <si>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</si>
  <si>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</si>
  <si>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</si>
  <si>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</si>
  <si>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</si>
  <si>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</si>
  <si>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</si>
  <si>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</si>
  <si>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</si>
  <si>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</si>
  <si>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</si>
  <si>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</si>
  <si>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</si>
  <si>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</si>
  <si>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</si>
  <si>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</si>
  <si>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</si>
  <si>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</si>
  <si>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</si>
  <si>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</si>
  <si>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</si>
  <si>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</si>
  <si>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</si>
  <si>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</si>
  <si>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</si>
  <si>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</si>
  <si>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</si>
  <si>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</si>
  <si>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</si>
  <si>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</si>
  <si>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</si>
  <si>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</si>
  <si>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</si>
  <si>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</si>
  <si>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</si>
  <si>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</si>
  <si>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</si>
  <si>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</si>
  <si>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</si>
  <si>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</si>
  <si>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</si>
  <si>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</si>
  <si>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</si>
  <si>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</si>
  <si>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</si>
  <si>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</si>
  <si>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</si>
  <si>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</si>
  <si>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</si>
  <si>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</si>
  <si>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</si>
  <si>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</si>
  <si>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</si>
  <si>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</si>
  <si>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</si>
  <si>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</si>
  <si>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</si>
  <si>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</si>
  <si>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</si>
  <si>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</si>
  <si>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</si>
  <si>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</si>
  <si>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</si>
  <si>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</si>
  <si>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</si>
  <si>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</si>
  <si>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</si>
  <si>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</si>
  <si>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</si>
  <si>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</si>
  <si>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</si>
  <si>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</si>
  <si>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</si>
  <si>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</si>
  <si>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</si>
  <si>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</si>
  <si>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</si>
  <si>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</si>
  <si>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</si>
  <si>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</si>
  <si>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</si>
  <si>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</si>
  <si>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</si>
  <si>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</si>
  <si>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</si>
  <si>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</si>
  <si>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</si>
  <si>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</si>
  <si>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</si>
  <si>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</si>
  <si>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</si>
  <si>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</si>
  <si>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</si>
  <si>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</si>
  <si>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</si>
  <si>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</si>
  <si>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</si>
  <si>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</si>
  <si>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</si>
  <si>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</si>
  <si>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</si>
  <si>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</si>
  <si>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</si>
  <si>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</si>
  <si>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</si>
  <si>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</si>
  <si>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</si>
  <si>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</si>
  <si>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</si>
  <si>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</si>
  <si>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</si>
  <si>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</si>
  <si>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</si>
  <si>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</si>
  <si>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</si>
  <si>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</si>
  <si>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</si>
  <si>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</si>
  <si>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</si>
  <si>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</si>
  <si>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</si>
  <si>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</si>
  <si>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</si>
  <si>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</si>
  <si>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</si>
  <si>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</si>
  <si>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</si>
  <si>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</si>
  <si>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</si>
  <si>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</si>
  <si>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</si>
  <si>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</si>
  <si>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</si>
  <si>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</si>
  <si>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</si>
  <si>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</si>
  <si>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</si>
  <si>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</si>
  <si>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</si>
  <si>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</si>
  <si>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</si>
  <si>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</si>
  <si>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</si>
  <si>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</si>
  <si>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</si>
  <si>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</si>
  <si>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</si>
  <si>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</si>
  <si>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</si>
  <si>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</si>
  <si>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</si>
  <si>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</si>
  <si>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</si>
  <si>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</si>
  <si>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</si>
  <si>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</si>
  <si>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</si>
  <si>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</si>
  <si>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</si>
  <si>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</si>
  <si>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</si>
  <si>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</si>
  <si>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</si>
  <si>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</si>
  <si>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</si>
  <si>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</si>
  <si>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</si>
  <si>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</si>
  <si>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</si>
  <si>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</si>
  <si>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</si>
  <si>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</si>
  <si>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</si>
  <si>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</si>
  <si>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</si>
  <si>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</si>
  <si>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</si>
  <si>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</si>
  <si>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</si>
  <si>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</si>
  <si>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</si>
  <si>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</si>
  <si>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</si>
  <si>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</si>
  <si>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</si>
  <si>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</si>
  <si>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</si>
  <si>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</si>
  <si>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</si>
  <si>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</si>
  <si>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</si>
  <si>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</si>
  <si>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</si>
  <si>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</si>
  <si>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</si>
  <si>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</si>
  <si>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</si>
  <si>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</si>
  <si>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</si>
  <si>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</si>
  <si>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</si>
  <si>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</si>
  <si>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</si>
  <si>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</si>
  <si>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</si>
  <si>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</si>
  <si>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</si>
  <si>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</si>
  <si>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</si>
  <si>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</si>
  <si>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</si>
  <si>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</si>
  <si>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</si>
  <si>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</si>
  <si>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</si>
  <si>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</si>
  <si>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</si>
  <si>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</si>
  <si>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</si>
  <si>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</si>
  <si>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</si>
  <si>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</si>
  <si>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</si>
  <si>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</si>
  <si>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</si>
  <si>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</si>
  <si>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</si>
  <si>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</si>
  <si>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</si>
  <si>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</si>
  <si>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</si>
  <si>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</si>
  <si>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</si>
  <si>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</si>
  <si>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</si>
  <si>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</si>
  <si>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</si>
  <si>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</si>
  <si>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</si>
  <si>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</si>
  <si>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</si>
  <si>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</si>
  <si>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</si>
  <si>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</si>
  <si>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</si>
  <si>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</si>
  <si>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</si>
  <si>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</si>
  <si>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</si>
  <si>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</si>
  <si>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</si>
  <si>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</si>
  <si>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</si>
  <si>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</si>
  <si>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</si>
  <si>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</si>
  <si>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</si>
  <si>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</si>
  <si>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</si>
  <si>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</si>
  <si>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</si>
  <si>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</si>
  <si>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</si>
  <si>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</si>
  <si>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</si>
  <si>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</si>
  <si>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</si>
  <si>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</si>
  <si>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</si>
  <si>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</si>
  <si>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</si>
  <si>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</si>
  <si>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</si>
  <si>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</si>
  <si>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</si>
  <si>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</si>
  <si>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</si>
  <si>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</si>
  <si>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</si>
  <si>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</si>
  <si>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</si>
  <si>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</si>
  <si>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</si>
  <si>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</si>
  <si>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</si>
  <si>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</si>
  <si>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</si>
  <si>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</si>
  <si>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</si>
  <si>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</si>
  <si>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</si>
  <si>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</si>
  <si>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</si>
  <si>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</si>
  <si>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</si>
  <si>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</si>
  <si>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</si>
  <si>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</si>
  <si>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</si>
  <si>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</si>
  <si>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</si>
  <si>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</si>
  <si>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</si>
  <si>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</si>
  <si>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</si>
  <si>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</si>
  <si>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</si>
  <si>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</si>
  <si>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</si>
  <si>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</si>
  <si>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</si>
  <si>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</si>
  <si>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</si>
  <si>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</si>
  <si>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</si>
  <si>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</si>
  <si>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</si>
  <si>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</si>
  <si>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</si>
  <si>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</si>
  <si>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</si>
  <si>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</si>
  <si>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</si>
  <si>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</si>
  <si>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</si>
  <si>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</si>
  <si>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</si>
  <si>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</si>
  <si>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</si>
  <si>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</si>
  <si>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</si>
  <si>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</si>
  <si>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</si>
  <si>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</si>
  <si>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</si>
  <si>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</si>
  <si>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</si>
  <si>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</si>
  <si>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</si>
  <si>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</si>
  <si>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</si>
  <si>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</si>
  <si>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</si>
  <si>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</si>
  <si>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</si>
  <si>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</si>
  <si>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</si>
  <si>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</si>
  <si>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</si>
  <si>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</si>
  <si>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</si>
  <si>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</si>
  <si>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</si>
  <si>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</si>
  <si>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</si>
  <si>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</si>
  <si>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</si>
  <si>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</si>
  <si>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</si>
  <si>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</si>
  <si>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</si>
  <si>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</si>
  <si>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</si>
  <si>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</si>
  <si>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</si>
  <si>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</si>
  <si>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</si>
  <si>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</si>
  <si>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</si>
  <si>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</si>
  <si>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</si>
  <si>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</si>
  <si>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</si>
  <si>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</si>
  <si>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</si>
  <si>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</si>
  <si>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</si>
  <si>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</si>
  <si>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</si>
  <si>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</si>
  <si>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</si>
  <si>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</si>
  <si>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</si>
  <si>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</si>
  <si>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</si>
  <si>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</si>
  <si>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</si>
  <si>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</si>
  <si>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</si>
  <si>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</si>
  <si>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</si>
  <si>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</si>
  <si>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</si>
  <si>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</si>
  <si>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</si>
  <si>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</si>
  <si>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</si>
  <si>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</si>
  <si>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</si>
  <si>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</si>
  <si>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</si>
  <si>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</si>
  <si>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</si>
  <si>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</si>
  <si>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</si>
  <si>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</si>
  <si>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</si>
  <si>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</si>
  <si>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</si>
  <si>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</si>
  <si>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</si>
  <si>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</si>
  <si>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</si>
  <si>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</si>
  <si>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</si>
  <si>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</si>
  <si>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</si>
  <si>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</si>
  <si>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</si>
  <si>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</si>
  <si>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</si>
  <si>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</si>
  <si>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</si>
  <si>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</si>
  <si>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</si>
  <si>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</si>
  <si>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</si>
  <si>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</si>
  <si>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</si>
  <si>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</si>
  <si>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</si>
  <si>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</si>
  <si>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</si>
  <si>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</si>
  <si>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</si>
  <si>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</si>
  <si>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</si>
  <si>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</si>
  <si>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</si>
  <si>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</si>
  <si>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</si>
  <si>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</si>
  <si>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</si>
  <si>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</si>
  <si>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</si>
  <si>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</si>
  <si>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</si>
  <si>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</si>
  <si>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</si>
  <si>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</si>
  <si>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</si>
  <si>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</si>
  <si>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</si>
  <si>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</si>
  <si>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</si>
  <si>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</si>
  <si>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</si>
  <si>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</si>
  <si>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</si>
  <si>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</si>
  <si>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</si>
  <si>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</si>
  <si>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</si>
  <si>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</si>
  <si>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</si>
  <si>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</si>
  <si>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</si>
  <si>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</si>
  <si>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</si>
  <si>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</si>
  <si>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</si>
  <si>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</si>
  <si>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</si>
  <si>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</si>
  <si>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</si>
  <si>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</si>
  <si>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</si>
  <si>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</si>
  <si>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</si>
  <si>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</si>
  <si>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</si>
  <si>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</si>
  <si>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</si>
  <si>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</si>
  <si>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</si>
  <si>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</si>
  <si>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</si>
  <si>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</si>
  <si>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</si>
  <si>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</si>
  <si>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</si>
  <si>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</si>
  <si>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</si>
  <si>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</si>
  <si>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</si>
  <si>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</si>
  <si>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</si>
  <si>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</si>
  <si>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</si>
  <si>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</si>
  <si>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</si>
  <si>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</si>
  <si>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</si>
  <si>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</si>
  <si>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</si>
  <si>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</si>
  <si>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</si>
  <si>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</si>
  <si>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</si>
  <si>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</si>
  <si>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</si>
  <si>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</si>
  <si>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</si>
  <si>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</si>
  <si>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</si>
  <si>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</si>
  <si>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</si>
  <si>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</si>
  <si>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</si>
  <si>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</si>
  <si>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</si>
  <si>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</si>
  <si>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</si>
  <si>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</si>
  <si>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</si>
  <si>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</si>
  <si>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</si>
  <si>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</si>
  <si>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</si>
  <si>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</si>
  <si>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</si>
  <si>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</si>
  <si>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</si>
  <si>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</si>
  <si>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</si>
  <si>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</si>
  <si>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</si>
  <si>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</si>
  <si>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</si>
  <si>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</si>
  <si>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</si>
  <si>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</si>
  <si>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</si>
  <si>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</si>
  <si>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</si>
  <si>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</si>
  <si>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</si>
  <si>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</si>
  <si>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</si>
  <si>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</si>
  <si>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</si>
  <si>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</si>
  <si>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</si>
  <si>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</si>
  <si>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</si>
  <si>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</si>
  <si>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</si>
  <si>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</si>
  <si>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</si>
  <si>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</si>
  <si>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</si>
  <si>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</si>
  <si>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</si>
  <si>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</si>
  <si>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</si>
  <si>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</si>
  <si>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</si>
  <si>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</si>
  <si>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</si>
  <si>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</si>
  <si>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</si>
  <si>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</si>
  <si>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</si>
  <si>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</si>
  <si>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</si>
  <si>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</si>
  <si>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</si>
  <si>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</si>
  <si>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</si>
  <si>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</si>
  <si>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</si>
  <si>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</si>
  <si>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</si>
  <si>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</si>
  <si>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</si>
  <si>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</si>
  <si>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</si>
  <si>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</si>
  <si>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</si>
  <si>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</si>
  <si>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</si>
  <si>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</si>
  <si>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</si>
  <si>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</si>
  <si>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</si>
  <si>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</si>
  <si>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</si>
  <si>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</si>
  <si>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</si>
  <si>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</si>
  <si>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</si>
  <si>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</si>
  <si>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</si>
  <si>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</si>
  <si>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</si>
  <si>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</si>
  <si>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</si>
  <si>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</si>
  <si>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</si>
  <si>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</si>
  <si>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</si>
  <si>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</si>
  <si>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</si>
  <si>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</si>
  <si>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</si>
  <si>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</si>
  <si>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</si>
  <si>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</si>
  <si>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</si>
  <si>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</si>
  <si>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</si>
  <si>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</si>
  <si>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</si>
  <si>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</si>
  <si>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</si>
  <si>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</si>
  <si>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</si>
  <si>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</si>
  <si>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</si>
  <si>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</si>
  <si>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</si>
  <si>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</si>
  <si>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</si>
  <si>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</si>
  <si>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</si>
  <si>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</si>
  <si>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</si>
  <si>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</si>
  <si>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</si>
  <si>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</si>
  <si>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</si>
  <si>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</si>
  <si>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</si>
  <si>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</si>
  <si>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</si>
  <si>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</si>
  <si>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</si>
  <si>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</si>
  <si>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</si>
  <si>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</si>
  <si>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</si>
  <si>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</si>
  <si>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</si>
  <si>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</si>
  <si>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</si>
  <si>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</si>
  <si>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</si>
  <si>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</si>
  <si>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</si>
  <si>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</si>
  <si>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</si>
  <si>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</si>
  <si>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</si>
  <si>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</si>
  <si>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</si>
  <si>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</si>
  <si>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</si>
  <si>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</si>
  <si>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</si>
  <si>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</si>
  <si>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</si>
  <si>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</si>
  <si>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</si>
  <si>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</si>
  <si>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</si>
  <si>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</si>
  <si>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</si>
  <si>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</si>
  <si>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</si>
  <si>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</si>
  <si>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</si>
  <si>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</si>
  <si>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</si>
  <si>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</si>
  <si>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</si>
  <si>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</si>
  <si>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</si>
  <si>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</si>
  <si>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</si>
  <si>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</si>
  <si>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</si>
  <si>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</si>
  <si>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</si>
  <si>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</si>
  <si>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</si>
  <si>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</si>
  <si>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</si>
  <si>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</si>
  <si>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</si>
  <si>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</si>
  <si>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</si>
  <si>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</si>
  <si>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</si>
  <si>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</si>
  <si>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</si>
  <si>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</si>
  <si>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</si>
  <si>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</si>
  <si>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</si>
  <si>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</si>
  <si>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</si>
  <si>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</si>
  <si>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</si>
  <si>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</si>
  <si>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</si>
  <si>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</si>
  <si>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</si>
  <si>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</si>
  <si>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</si>
  <si>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</si>
  <si>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</si>
  <si>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</si>
  <si>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</si>
  <si>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</si>
  <si>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</si>
  <si>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</si>
  <si>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</si>
  <si>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</si>
  <si>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</si>
  <si>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</si>
  <si>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</si>
  <si>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</si>
  <si>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</si>
  <si>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</si>
  <si>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</si>
  <si>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</si>
  <si>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</si>
  <si>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</si>
  <si>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</si>
  <si>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</si>
  <si>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</si>
  <si>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</si>
  <si>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</si>
  <si>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</si>
  <si>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</si>
  <si>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</si>
  <si>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</si>
  <si>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</si>
  <si>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</si>
  <si>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</si>
  <si>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</si>
  <si>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</si>
  <si>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</si>
  <si>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</si>
  <si>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</si>
  <si>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</si>
  <si>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</si>
  <si>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</si>
  <si>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</si>
  <si>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</si>
  <si>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</si>
  <si>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</si>
  <si>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</si>
  <si>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</si>
  <si>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</si>
  <si>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</si>
  <si>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</si>
  <si>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</si>
  <si>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</si>
  <si>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</si>
  <si>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</si>
  <si>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</si>
  <si>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</si>
  <si>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</si>
  <si>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</si>
  <si>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</si>
  <si>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</si>
  <si>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</si>
  <si>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</si>
  <si>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</si>
  <si>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</si>
  <si>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</si>
  <si>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</si>
  <si>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</si>
  <si>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</si>
  <si>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</si>
  <si>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</si>
  <si>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</si>
  <si>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</si>
  <si>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</si>
  <si>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</si>
  <si>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</si>
  <si>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</si>
  <si>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</si>
  <si>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</si>
  <si>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</si>
  <si>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</si>
  <si>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</si>
  <si>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</si>
  <si>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</si>
  <si>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</si>
  <si>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</si>
  <si>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</si>
  <si>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</si>
  <si>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</si>
  <si>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</si>
  <si>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</si>
  <si>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</si>
  <si>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</si>
  <si>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</si>
  <si>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</si>
  <si>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</si>
  <si>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</si>
  <si>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</si>
  <si>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</si>
  <si>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</si>
  <si>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</si>
  <si>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</si>
  <si>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</si>
  <si>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</si>
  <si>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</si>
  <si>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</si>
  <si>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</si>
  <si>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</si>
  <si>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</si>
  <si>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</si>
  <si>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</si>
  <si>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</si>
  <si>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</si>
  <si>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</si>
  <si>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</si>
  <si>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</si>
  <si>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</si>
  <si>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</si>
  <si>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</si>
  <si>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</si>
  <si>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</si>
  <si>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</si>
  <si>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</si>
  <si>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</si>
  <si>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</si>
  <si>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</si>
  <si>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</si>
  <si>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</si>
  <si>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</si>
  <si>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</si>
  <si>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</si>
  <si>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</si>
  <si>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</si>
  <si>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</si>
  <si>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</si>
  <si>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</si>
  <si>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</si>
  <si>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</si>
  <si>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</si>
  <si>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</si>
  <si>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</si>
  <si>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</si>
  <si>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</si>
  <si>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</si>
  <si>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</si>
  <si>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</si>
  <si>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</si>
  <si>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</si>
  <si>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</si>
  <si>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</si>
  <si>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</si>
  <si>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</si>
  <si>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</si>
  <si>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</si>
  <si>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</si>
  <si>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</si>
  <si>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</si>
  <si>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</si>
  <si>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</si>
  <si>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</si>
  <si>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</si>
  <si>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</si>
  <si>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</si>
  <si>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</si>
  <si>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</si>
  <si>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</si>
  <si>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</si>
  <si>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</si>
  <si>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</si>
  <si>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</si>
  <si>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</si>
  <si>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</si>
  <si>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</si>
  <si>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</si>
  <si>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</si>
  <si>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</si>
  <si>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</si>
  <si>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</si>
  <si>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</si>
  <si>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</si>
  <si>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</si>
  <si>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</si>
  <si>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</si>
  <si>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</si>
  <si>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</si>
  <si>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</si>
  <si>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</si>
  <si>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</si>
  <si>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</si>
  <si>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</si>
  <si>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</si>
  <si>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</si>
  <si>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</si>
  <si>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</si>
  <si>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</si>
  <si>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</si>
  <si>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</si>
  <si>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</si>
  <si>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</si>
  <si>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</si>
  <si>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</si>
  <si>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</si>
  <si>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</si>
  <si>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</si>
  <si>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</si>
  <si>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</si>
  <si>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</si>
  <si>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</si>
  <si>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</si>
  <si>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</si>
  <si>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</si>
  <si>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</si>
  <si>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</si>
  <si>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</si>
  <si>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</si>
  <si>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</si>
  <si>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</si>
  <si>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</si>
  <si>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</si>
  <si>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</si>
  <si>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</si>
  <si>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</si>
  <si>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</si>
  <si>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</si>
  <si>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</si>
  <si>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</si>
  <si>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</si>
  <si>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</si>
  <si>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</si>
  <si>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</si>
  <si>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</si>
  <si>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</si>
  <si>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</si>
  <si>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</si>
  <si>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</si>
  <si>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</si>
  <si>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</si>
  <si>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</si>
  <si>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</si>
  <si>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</si>
  <si>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</si>
  <si>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</si>
  <si>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</si>
  <si>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</si>
  <si>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</si>
  <si>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</si>
  <si>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</si>
  <si>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</si>
  <si>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</si>
  <si>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</si>
  <si>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</si>
  <si>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</si>
  <si>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</si>
  <si>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</si>
  <si>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</si>
  <si>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</si>
  <si>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</si>
  <si>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</si>
  <si>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</si>
  <si>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</si>
  <si>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</si>
  <si>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</si>
  <si>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</si>
  <si>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</si>
  <si>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</si>
  <si>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</si>
  <si>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</si>
  <si>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</si>
  <si>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</si>
  <si>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</si>
  <si>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</si>
  <si>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</si>
  <si>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</si>
  <si>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</si>
  <si>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</si>
  <si>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</si>
  <si>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</si>
  <si>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</si>
  <si>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</si>
  <si>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</si>
  <si>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</si>
  <si>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</si>
  <si>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</si>
  <si>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</si>
  <si>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</si>
  <si>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</si>
  <si>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</si>
  <si>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</si>
  <si>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</si>
  <si>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</si>
  <si>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</si>
  <si>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</si>
  <si>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</si>
  <si>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</si>
  <si>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</si>
  <si>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</si>
  <si>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</si>
  <si>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</si>
  <si>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</si>
  <si>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</si>
  <si>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</si>
  <si>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</si>
  <si>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</si>
  <si>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</si>
  <si>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</si>
  <si>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</si>
  <si>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</si>
  <si>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</si>
  <si>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</si>
  <si>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</si>
  <si>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</si>
  <si>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</si>
  <si>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</si>
  <si>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</si>
  <si>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</si>
  <si>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</si>
  <si>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</si>
  <si>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</si>
  <si>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</si>
  <si>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</si>
  <si>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</si>
  <si>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</si>
  <si>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</si>
  <si>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</si>
  <si>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</si>
  <si>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</si>
  <si>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</si>
  <si>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</si>
  <si>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</si>
  <si>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</si>
  <si>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</si>
  <si>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</si>
  <si>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</si>
  <si>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</si>
  <si>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</si>
  <si>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</si>
  <si>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</si>
  <si>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</si>
  <si>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</si>
  <si>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</si>
  <si>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</si>
  <si>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</si>
  <si>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</si>
  <si>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</si>
  <si>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</si>
  <si>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</si>
  <si>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</si>
  <si>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</si>
  <si>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</si>
  <si>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</si>
  <si>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</si>
  <si>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</si>
  <si>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</si>
  <si>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</si>
  <si>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</si>
  <si>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</si>
  <si>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</si>
  <si>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</si>
  <si>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</si>
  <si>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</si>
  <si>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</si>
  <si>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</si>
  <si>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</si>
  <si>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</si>
  <si>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</si>
  <si>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</si>
  <si>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</si>
  <si>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</si>
  <si>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</si>
  <si>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</si>
  <si>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</si>
  <si>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</si>
  <si>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</si>
  <si>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</si>
  <si>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</si>
  <si>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</si>
  <si>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</si>
  <si>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</si>
  <si>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</si>
  <si>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</si>
  <si>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</si>
  <si>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</si>
  <si>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</si>
  <si>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</si>
  <si>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</si>
  <si>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</si>
  <si>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</si>
  <si>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</si>
  <si>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</si>
  <si>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</si>
  <si>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</si>
  <si>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</si>
  <si>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</si>
  <si>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</si>
  <si>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</si>
  <si>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</si>
  <si>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</si>
  <si>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</si>
  <si>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</si>
  <si>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</si>
  <si>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</si>
  <si>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</si>
  <si>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</si>
  <si>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</si>
  <si>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</si>
  <si>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</si>
  <si>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</si>
  <si>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</si>
  <si>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</si>
  <si>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</si>
  <si>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</si>
  <si>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</si>
  <si>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</si>
  <si>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</si>
  <si>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</si>
  <si>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</si>
  <si>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</si>
  <si>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</si>
  <si>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</si>
  <si>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</si>
  <si>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</si>
  <si>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</si>
  <si>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</si>
  <si>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</si>
  <si>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</si>
  <si>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</si>
  <si>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</si>
  <si>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</si>
  <si>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</si>
  <si>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</si>
  <si>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</si>
  <si>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</si>
  <si>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</si>
  <si>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</si>
  <si>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</si>
  <si>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</si>
  <si>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</si>
  <si>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</si>
  <si>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</si>
  <si>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</si>
  <si>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</si>
  <si>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</si>
  <si>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</si>
  <si>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</si>
  <si>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</si>
  <si>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</si>
  <si>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</si>
  <si>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</si>
  <si>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</si>
  <si>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</si>
  <si>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</si>
  <si>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</si>
  <si>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</si>
  <si>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</si>
  <si>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</si>
  <si>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</si>
  <si>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</si>
  <si>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</si>
  <si>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</si>
  <si>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</si>
  <si>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</si>
  <si>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</si>
  <si>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</si>
  <si>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</si>
  <si>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</si>
  <si>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</si>
  <si>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</si>
  <si>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</si>
  <si>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</si>
  <si>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</si>
  <si>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</si>
  <si>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</si>
  <si>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</si>
  <si>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</si>
  <si>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</si>
  <si>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</si>
  <si>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</si>
  <si>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</si>
  <si>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</si>
  <si>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</si>
  <si>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</si>
  <si>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</si>
  <si>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</si>
  <si>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</si>
  <si>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</si>
  <si>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</si>
  <si>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</si>
  <si>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</si>
  <si>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</si>
  <si>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</si>
  <si>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</si>
  <si>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</si>
  <si>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</si>
  <si>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</si>
  <si>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</si>
  <si>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</si>
  <si>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</si>
  <si>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</si>
  <si>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</si>
  <si>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</si>
  <si>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</si>
  <si>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</si>
  <si>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</si>
  <si>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</si>
  <si>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</si>
  <si>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</si>
  <si>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</si>
  <si>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</si>
  <si>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</si>
  <si>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</si>
  <si>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</si>
  <si>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</si>
  <si>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</si>
  <si>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</si>
  <si>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</si>
  <si>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</si>
  <si>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</si>
  <si>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</si>
  <si>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</si>
  <si>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</si>
  <si>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</si>
  <si>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</si>
  <si>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</si>
  <si>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</si>
  <si>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</si>
  <si>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</si>
  <si>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</si>
  <si>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</si>
  <si>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</si>
  <si>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</si>
  <si>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</si>
  <si>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</si>
  <si>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</si>
  <si>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</si>
  <si>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</si>
  <si>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</si>
  <si>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</si>
  <si>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</si>
  <si>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</si>
  <si>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</si>
  <si>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</si>
  <si>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</si>
  <si>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</si>
  <si>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</si>
  <si>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</si>
  <si>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</si>
  <si>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</si>
  <si>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</si>
  <si>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</si>
  <si>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</si>
  <si>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</si>
  <si>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</si>
  <si>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</si>
  <si>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</si>
  <si>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</si>
  <si>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</si>
  <si>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</si>
  <si>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</si>
  <si>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</si>
  <si>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</si>
  <si>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</si>
  <si>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</si>
  <si>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</si>
  <si>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</si>
  <si>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</si>
  <si>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</si>
  <si>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</si>
  <si>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</si>
  <si>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</si>
  <si>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</si>
  <si>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</si>
  <si>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</si>
  <si>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</si>
  <si>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</si>
  <si>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</si>
  <si>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</si>
  <si>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</si>
  <si>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</si>
  <si>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</si>
  <si>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</si>
  <si>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</si>
  <si>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</si>
  <si>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</si>
  <si>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</si>
  <si>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</si>
  <si>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</si>
  <si>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</si>
  <si>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</si>
  <si>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</si>
  <si>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</si>
  <si>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</si>
  <si>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</si>
  <si>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</si>
  <si>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</si>
  <si>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</si>
  <si>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</si>
  <si>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</si>
  <si>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</si>
  <si>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</si>
  <si>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</si>
  <si>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</si>
  <si>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</si>
  <si>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</si>
  <si>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</si>
  <si>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</si>
  <si>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</si>
  <si>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</si>
  <si>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</si>
  <si>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</si>
  <si>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</si>
  <si>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</si>
  <si>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</si>
  <si>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</si>
  <si>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</si>
  <si>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</si>
  <si>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</si>
  <si>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</si>
  <si>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</si>
  <si>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</si>
  <si>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</si>
  <si>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</si>
  <si>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</si>
  <si>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</si>
  <si>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</si>
  <si>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</si>
  <si>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</si>
  <si>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</si>
  <si>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</si>
  <si>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</si>
  <si>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</si>
  <si>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</si>
  <si>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</si>
  <si>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</si>
  <si>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</si>
  <si>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</si>
  <si>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</si>
  <si>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</si>
  <si>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</si>
  <si>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</si>
  <si>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</si>
  <si>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</si>
  <si>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</si>
  <si>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</si>
  <si>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</si>
  <si>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</si>
  <si>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</si>
  <si>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</si>
  <si>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</si>
  <si>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</si>
  <si>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</si>
  <si>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</si>
  <si>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</si>
  <si>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</si>
  <si>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</si>
  <si>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</si>
  <si>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</si>
  <si>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</si>
  <si>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</si>
  <si>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</si>
  <si>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</si>
  <si>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</si>
  <si>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</si>
  <si>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</si>
  <si>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</si>
  <si>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</si>
  <si>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</si>
  <si>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</si>
  <si>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</si>
  <si>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</si>
  <si>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</si>
  <si>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</si>
  <si>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</si>
  <si>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</si>
  <si>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</si>
  <si>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</si>
  <si>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</si>
  <si>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</si>
  <si>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</si>
  <si>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</si>
  <si>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</si>
  <si>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</si>
  <si>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</si>
  <si>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</si>
  <si>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</si>
  <si>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</si>
  <si>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</si>
  <si>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</si>
  <si>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</si>
  <si>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</si>
  <si>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</si>
  <si>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</si>
  <si>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</si>
  <si>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</si>
  <si>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</si>
  <si>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</si>
  <si>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</si>
  <si>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</si>
  <si>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</si>
  <si>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</si>
  <si>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</si>
  <si>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</si>
  <si>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</si>
  <si>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</si>
  <si>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</si>
  <si>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</si>
  <si>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</si>
  <si>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</si>
  <si>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</si>
  <si>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</si>
  <si>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</si>
  <si>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</si>
  <si>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</si>
  <si>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</si>
  <si>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</si>
  <si>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</si>
  <si>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</si>
  <si>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</si>
  <si>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</si>
  <si>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</si>
  <si>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</si>
  <si>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</si>
  <si>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</si>
  <si>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</si>
  <si>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</si>
  <si>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</si>
  <si>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</si>
  <si>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</si>
  <si>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</si>
  <si>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</si>
  <si>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</si>
  <si>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</si>
  <si>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</si>
  <si>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</si>
  <si>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</si>
  <si>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</si>
  <si>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</si>
  <si>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</si>
  <si>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</si>
  <si>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</si>
  <si>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</si>
  <si>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</si>
  <si>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</si>
  <si>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</si>
  <si>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</si>
  <si>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</si>
  <si>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</si>
  <si>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</si>
  <si>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</si>
  <si>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</si>
  <si>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</si>
  <si>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</si>
  <si>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</si>
  <si>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</si>
  <si>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</si>
  <si>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</si>
  <si>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</si>
  <si>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</si>
  <si>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</si>
  <si>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</si>
  <si>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</si>
  <si>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</si>
  <si>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</si>
  <si>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</si>
  <si>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</si>
  <si>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</si>
  <si>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</si>
  <si>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</si>
  <si>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</si>
  <si>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</si>
  <si>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</si>
  <si>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</si>
  <si>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</si>
  <si>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</si>
  <si>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</si>
  <si>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</si>
  <si>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</si>
  <si>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</si>
  <si>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</si>
  <si>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</si>
  <si>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</si>
  <si>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</si>
  <si>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</si>
  <si>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</si>
  <si>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</si>
  <si>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</si>
  <si>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</si>
  <si>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</si>
  <si>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</si>
  <si>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</si>
  <si>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</si>
  <si>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</si>
  <si>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</si>
  <si>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</si>
  <si>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</si>
  <si>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</si>
  <si>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</si>
  <si>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</si>
  <si>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</si>
  <si>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</si>
  <si>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</si>
  <si>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</si>
  <si>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</si>
  <si>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</si>
  <si>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</si>
  <si>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</si>
  <si>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</si>
  <si>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</si>
  <si>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</si>
  <si>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</si>
  <si>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</si>
  <si>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</si>
  <si>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</si>
  <si>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</si>
  <si>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</si>
  <si>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</si>
  <si>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</si>
  <si>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</si>
  <si>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</si>
  <si>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</si>
  <si>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</si>
  <si>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</si>
  <si>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</si>
  <si>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</si>
  <si>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</si>
  <si>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</si>
  <si>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</si>
  <si>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</si>
  <si>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</si>
  <si>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</si>
  <si>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</si>
  <si>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</si>
  <si>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</si>
  <si>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</si>
  <si>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</si>
  <si>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</si>
  <si>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</si>
  <si>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</si>
  <si>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</si>
  <si>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</si>
  <si>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</si>
  <si>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</si>
  <si>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</si>
  <si>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</si>
  <si>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</si>
  <si>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</si>
  <si>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</si>
  <si>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</si>
  <si>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</si>
  <si>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</si>
  <si>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</si>
  <si>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</si>
  <si>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</si>
  <si>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</si>
  <si>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</si>
  <si>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</si>
  <si>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</si>
  <si>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</si>
  <si>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</si>
  <si>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</si>
  <si>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</si>
  <si>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</si>
  <si>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</si>
  <si>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</si>
  <si>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</si>
  <si>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</si>
  <si>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</si>
  <si>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</si>
  <si>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</si>
  <si>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</si>
  <si>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</si>
  <si>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</si>
  <si>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</si>
  <si>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</si>
  <si>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</si>
  <si>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</si>
  <si>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</si>
  <si>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</si>
  <si>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</si>
  <si>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</si>
  <si>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</si>
  <si>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</si>
  <si>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</si>
  <si>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</si>
  <si>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</si>
  <si>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</si>
  <si>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</si>
  <si>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</si>
  <si>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</si>
  <si>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</si>
  <si>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</si>
  <si>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</si>
  <si>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</si>
  <si>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</si>
  <si>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</si>
  <si>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</si>
  <si>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</si>
  <si>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</si>
  <si>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</si>
  <si>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</si>
  <si>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</si>
  <si>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</si>
  <si>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</si>
  <si>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</si>
  <si>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</si>
  <si>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</si>
  <si>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</si>
  <si>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</si>
  <si>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</si>
  <si>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</si>
  <si>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</si>
  <si>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</si>
  <si>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</si>
  <si>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</si>
  <si>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</si>
  <si>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</si>
  <si>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</si>
  <si>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</si>
  <si>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</si>
  <si>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</si>
  <si>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</si>
  <si>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</si>
  <si>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</si>
  <si>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</si>
  <si>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</si>
  <si>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</si>
  <si>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</si>
  <si>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</si>
  <si>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</si>
  <si>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</si>
  <si>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</si>
  <si>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</si>
  <si>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</si>
  <si>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</si>
  <si>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</si>
  <si>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</si>
  <si>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</si>
  <si>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</si>
  <si>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</si>
  <si>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</si>
  <si>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</si>
  <si>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</si>
  <si>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</si>
  <si>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</si>
  <si>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</si>
  <si>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</si>
  <si>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</si>
  <si>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</si>
  <si>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</si>
  <si>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</si>
  <si>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</si>
  <si>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</si>
  <si>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</si>
  <si>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</si>
  <si>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</si>
  <si>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</si>
  <si>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</si>
  <si>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</si>
  <si>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</si>
  <si>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</si>
  <si>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</si>
  <si>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</si>
  <si>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</si>
  <si>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</si>
  <si>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</si>
  <si>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</si>
  <si>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</si>
  <si>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</si>
  <si>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</si>
  <si>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</si>
  <si>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</si>
  <si>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</si>
  <si>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</si>
  <si>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</si>
  <si>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</si>
  <si>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</si>
  <si>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</si>
  <si>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</si>
  <si>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</si>
  <si>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</si>
  <si>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</si>
  <si>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</si>
  <si>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</si>
  <si>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</si>
  <si>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</si>
  <si>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</si>
  <si>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</si>
  <si>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</si>
  <si>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</si>
  <si>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</si>
  <si>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</si>
  <si>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</si>
  <si>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</si>
  <si>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</si>
  <si>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</si>
  <si>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</si>
  <si>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</si>
  <si>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</si>
  <si>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</si>
  <si>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</si>
  <si>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</si>
  <si>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</si>
  <si>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</si>
  <si>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</si>
  <si>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</si>
  <si>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</si>
  <si>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</si>
  <si>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</si>
  <si>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</si>
  <si>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</si>
  <si>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</si>
  <si>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</si>
  <si>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</si>
  <si>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</si>
  <si>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</si>
  <si>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</si>
  <si>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</si>
  <si>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</si>
  <si>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</si>
  <si>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</si>
  <si>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</si>
  <si>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</si>
  <si>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</si>
  <si>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</si>
  <si>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</si>
  <si>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</si>
  <si>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</si>
  <si>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</si>
  <si>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</si>
  <si>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</si>
  <si>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</si>
  <si>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</si>
  <si>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</si>
  <si>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</si>
  <si>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</si>
  <si>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</si>
  <si>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</si>
  <si>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</si>
  <si>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</si>
  <si>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</si>
  <si>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</si>
  <si>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</si>
  <si>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</si>
  <si>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</si>
  <si>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</si>
  <si>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</si>
  <si>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</si>
  <si>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</si>
  <si>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</si>
  <si>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</si>
  <si>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</si>
  <si>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</si>
  <si>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</si>
  <si>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</si>
  <si>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</si>
  <si>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</si>
  <si>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</si>
  <si>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</si>
  <si>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</si>
  <si>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</si>
  <si>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</si>
  <si>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</si>
  <si>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</si>
  <si>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</si>
  <si>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</si>
  <si>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</si>
  <si>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</si>
  <si>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</si>
  <si>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</si>
  <si>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</si>
  <si>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</si>
  <si>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</si>
  <si>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</si>
  <si>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</si>
  <si>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</si>
  <si>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</si>
  <si>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</si>
  <si>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</si>
  <si>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</si>
  <si>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</si>
  <si>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</si>
  <si>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</si>
  <si>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</si>
  <si>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</si>
  <si>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</si>
  <si>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</si>
  <si>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</si>
  <si>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</si>
  <si>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</si>
  <si>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</si>
  <si>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</si>
  <si>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</si>
  <si>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</si>
  <si>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</si>
  <si>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</si>
  <si>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</si>
  <si>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</si>
  <si>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</si>
  <si>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</si>
  <si>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</si>
  <si>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</si>
  <si>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</si>
  <si>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</si>
  <si>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</si>
  <si>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</si>
  <si>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</si>
  <si>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</si>
  <si>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</si>
  <si>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</si>
  <si>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</si>
  <si>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</si>
  <si>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</si>
  <si>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</si>
  <si>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</si>
  <si>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</si>
  <si>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</si>
  <si>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</si>
  <si>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</si>
  <si>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</si>
  <si>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</si>
  <si>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</si>
  <si>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</si>
  <si>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</si>
  <si>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</si>
  <si>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</si>
  <si>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</si>
  <si>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</si>
  <si>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</si>
  <si>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</si>
  <si>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</si>
  <si>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</si>
  <si>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</si>
  <si>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</si>
  <si>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</si>
  <si>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</si>
  <si>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</si>
  <si>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</si>
  <si>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</si>
  <si>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</si>
  <si>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</si>
  <si>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</si>
  <si>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</si>
  <si>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</si>
  <si>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</si>
  <si>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</si>
  <si>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</si>
  <si>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</si>
  <si>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</si>
  <si>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</si>
  <si>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</si>
  <si>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</si>
  <si>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</si>
  <si>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</si>
  <si>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</si>
  <si>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</si>
  <si>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</si>
  <si>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</si>
  <si>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</si>
  <si>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</si>
  <si>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</si>
  <si>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</si>
  <si>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</si>
  <si>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</si>
  <si>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</si>
  <si>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</si>
  <si>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</si>
  <si>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</si>
  <si>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</si>
  <si>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</si>
  <si>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</si>
  <si>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</si>
  <si>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</si>
  <si>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</si>
  <si>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</si>
  <si>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</si>
  <si>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</si>
  <si>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</si>
  <si>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</si>
  <si>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</si>
  <si>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</si>
  <si>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</si>
  <si>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</si>
  <si>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</si>
  <si>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</si>
  <si>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</si>
  <si>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</si>
  <si>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</si>
  <si>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</si>
  <si>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</si>
  <si>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</si>
  <si>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</si>
  <si>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</si>
  <si>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</si>
  <si>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</si>
  <si>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</si>
  <si>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</si>
  <si>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</si>
  <si>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</si>
  <si>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</si>
  <si>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</si>
  <si>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</si>
  <si>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</si>
  <si>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</si>
  <si>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</si>
  <si>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</si>
  <si>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</si>
  <si>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</si>
  <si>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</si>
  <si>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</si>
  <si>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</si>
  <si>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</si>
  <si>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</si>
  <si>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</si>
  <si>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</si>
  <si>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</si>
  <si>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</si>
  <si>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</si>
  <si>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</si>
  <si>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</si>
  <si>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</si>
  <si>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</si>
  <si>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</si>
  <si>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</si>
  <si>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</si>
  <si>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</si>
  <si>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</si>
  <si>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</si>
  <si>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</si>
  <si>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</si>
  <si>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</si>
  <si>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</si>
  <si>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</si>
  <si>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</si>
  <si>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</si>
  <si>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</si>
  <si>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</si>
  <si>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</si>
  <si>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</si>
  <si>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</si>
  <si>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</si>
  <si>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</si>
  <si>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</si>
  <si>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</si>
  <si>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</si>
  <si>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</si>
  <si>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</si>
  <si>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</si>
  <si>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</si>
  <si>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</si>
  <si>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</si>
  <si>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</si>
  <si>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</si>
  <si>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</si>
  <si>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</si>
  <si>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</si>
  <si>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</si>
  <si>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</si>
  <si>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</si>
  <si>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</si>
  <si>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</si>
  <si>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</si>
  <si>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</si>
  <si>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</si>
  <si>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</si>
  <si>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</si>
  <si>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</si>
  <si>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</si>
  <si>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</si>
  <si>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</si>
  <si>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</si>
  <si>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</si>
  <si>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</si>
  <si>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</si>
  <si>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</si>
  <si>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</si>
  <si>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</si>
  <si>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</si>
  <si>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</si>
  <si>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</si>
  <si>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</si>
  <si>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</si>
  <si>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</si>
  <si>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</si>
  <si>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</si>
  <si>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</si>
  <si>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</si>
  <si>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</si>
  <si>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</si>
  <si>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</si>
  <si>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</si>
  <si>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</si>
  <si>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</si>
  <si>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</si>
  <si>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</si>
  <si>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</si>
  <si>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</si>
  <si>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</si>
  <si>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</si>
  <si>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</si>
  <si>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</si>
  <si>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</si>
  <si>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</si>
  <si>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</si>
  <si>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</si>
  <si>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</si>
  <si>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</si>
  <si>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</si>
  <si>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</si>
  <si>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</si>
  <si>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</si>
  <si>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</si>
  <si>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</si>
  <si>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</si>
  <si>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</si>
  <si>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</si>
  <si>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</si>
  <si>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</si>
  <si>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</si>
  <si>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</si>
  <si>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</si>
  <si>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</si>
  <si>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</si>
  <si>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</si>
  <si>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</si>
  <si>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</si>
  <si>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</si>
  <si>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</si>
  <si>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</si>
  <si>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</si>
  <si>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</si>
  <si>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</si>
  <si>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</si>
  <si>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</si>
  <si>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</si>
  <si>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</si>
  <si>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</si>
  <si>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</si>
  <si>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</si>
  <si>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</si>
  <si>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</si>
  <si>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</si>
  <si>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</si>
  <si>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</si>
  <si>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</si>
  <si>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</si>
  <si>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</si>
  <si>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</si>
  <si>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</si>
  <si>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</si>
  <si>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</si>
  <si>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</si>
  <si>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</si>
  <si>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</si>
  <si>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</si>
  <si>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</si>
  <si>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</si>
  <si>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</si>
  <si>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</si>
  <si>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</si>
  <si>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</si>
  <si>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</si>
  <si>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</si>
  <si>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</si>
  <si>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</si>
  <si>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</si>
  <si>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</si>
  <si>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</si>
  <si>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</si>
  <si>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</si>
  <si>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</si>
  <si>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</si>
  <si>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</si>
  <si>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</si>
  <si>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</si>
  <si>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</si>
  <si>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</si>
  <si>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</si>
  <si>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</si>
  <si>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</si>
  <si>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</si>
  <si>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</si>
  <si>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</si>
  <si>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</si>
  <si>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</si>
  <si>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</si>
  <si>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</si>
  <si>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</si>
  <si>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</si>
  <si>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</si>
  <si>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</si>
  <si>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</si>
  <si>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</si>
  <si>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</si>
  <si>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</si>
  <si>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</si>
  <si>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</si>
  <si>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</si>
  <si>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</si>
  <si>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</si>
  <si>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</si>
  <si>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</si>
  <si>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</si>
  <si>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</si>
  <si>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</si>
  <si>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</si>
  <si>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</si>
  <si>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</si>
  <si>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</si>
  <si>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</si>
  <si>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</si>
  <si>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</si>
  <si>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</si>
  <si>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</si>
  <si>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</si>
  <si>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</si>
  <si>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</si>
  <si>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</si>
  <si>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</si>
  <si>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</si>
  <si>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</si>
  <si>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</si>
  <si>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</si>
  <si>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</si>
  <si>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</si>
  <si>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</si>
  <si>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</si>
  <si>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</si>
  <si>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</si>
  <si>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</si>
  <si>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</si>
  <si>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</si>
  <si>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</si>
  <si>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</si>
  <si>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</si>
  <si>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</si>
  <si>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</si>
  <si>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</si>
  <si>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</si>
  <si>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</si>
  <si>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</si>
  <si>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</si>
  <si>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</si>
  <si>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</si>
  <si>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</si>
  <si>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</si>
  <si>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</si>
  <si>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</si>
  <si>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</si>
  <si>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</si>
  <si>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</si>
  <si>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</si>
  <si>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</si>
  <si>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</si>
  <si>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</si>
  <si>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</si>
  <si>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</si>
  <si>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</si>
  <si>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</si>
  <si>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</si>
  <si>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</si>
  <si>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</si>
  <si>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</si>
  <si>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</si>
  <si>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</si>
  <si>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</si>
  <si>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</si>
  <si>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</si>
  <si>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</si>
  <si>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</si>
  <si>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</si>
  <si>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</si>
  <si>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</si>
  <si>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</si>
  <si>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</si>
  <si>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</si>
  <si>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</si>
  <si>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</si>
  <si>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</si>
  <si>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</si>
  <si>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</si>
  <si>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</si>
  <si>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</si>
  <si>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</si>
  <si>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</si>
  <si>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</si>
  <si>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</si>
  <si>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</si>
  <si>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</si>
  <si>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</si>
  <si>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</si>
  <si>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</si>
  <si>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</si>
  <si>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</si>
  <si>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</si>
  <si>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</si>
  <si>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</si>
  <si>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</si>
  <si>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</si>
  <si>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</si>
  <si>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</si>
  <si>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</si>
  <si>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</si>
  <si>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</si>
  <si>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</si>
  <si>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</si>
  <si>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</si>
  <si>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</si>
  <si>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</si>
  <si>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</si>
  <si>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</si>
  <si>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</si>
  <si>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</si>
  <si>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</si>
  <si>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</si>
  <si>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</si>
  <si>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</si>
  <si>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</si>
  <si>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</si>
  <si>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</si>
  <si>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</si>
  <si>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</si>
  <si>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</si>
  <si>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</si>
  <si>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</si>
  <si>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</si>
  <si>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</si>
  <si>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</si>
  <si>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</si>
  <si>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</si>
  <si>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</si>
  <si>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</si>
  <si>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</si>
  <si>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</si>
  <si>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</si>
  <si>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</si>
  <si>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</si>
  <si>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</si>
  <si>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</si>
  <si>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</si>
  <si>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</si>
  <si>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</si>
  <si>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</si>
  <si>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</si>
  <si>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</si>
  <si>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</si>
  <si>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</si>
  <si>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</si>
  <si>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</si>
  <si>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</si>
  <si>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</si>
  <si>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</si>
  <si>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</si>
  <si>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</si>
  <si>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</si>
  <si>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</si>
  <si>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</si>
  <si>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</si>
  <si>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</si>
  <si>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</si>
  <si>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</si>
  <si>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</si>
  <si>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</si>
  <si>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</si>
  <si>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</si>
  <si>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</si>
  <si>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</si>
  <si>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</si>
  <si>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</si>
  <si>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</si>
  <si>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</si>
  <si>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</si>
  <si>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</si>
  <si>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</si>
  <si>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</si>
  <si>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</si>
  <si>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</si>
  <si>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</si>
  <si>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</si>
  <si>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</si>
  <si>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</si>
  <si>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</si>
  <si>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</si>
  <si>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</si>
  <si>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</si>
  <si>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</si>
  <si>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</si>
  <si>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</si>
  <si>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</si>
  <si>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</si>
  <si>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</si>
  <si>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</si>
  <si>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</si>
  <si>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</si>
  <si>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</si>
  <si>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</si>
  <si>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</si>
  <si>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</si>
  <si>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</si>
  <si>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</si>
  <si>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</si>
  <si>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</si>
  <si>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</si>
  <si>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</si>
  <si>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</si>
  <si>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</si>
  <si>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</si>
  <si>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</si>
  <si>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</si>
  <si>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</si>
  <si>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</si>
  <si>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</si>
  <si>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</si>
  <si>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</si>
  <si>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</si>
  <si>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</si>
  <si>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</si>
  <si>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</si>
  <si>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</si>
  <si>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</si>
  <si>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</si>
  <si>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</si>
  <si>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</si>
  <si>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</si>
  <si>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</si>
  <si>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</si>
  <si>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</si>
  <si>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</si>
  <si>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</si>
  <si>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</si>
  <si>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</si>
  <si>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</si>
  <si>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</si>
  <si>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</si>
  <si>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</si>
  <si>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</si>
  <si>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</si>
  <si>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</si>
  <si>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</si>
  <si>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</si>
  <si>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</si>
  <si>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</si>
  <si>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</si>
  <si>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</si>
  <si>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</si>
  <si>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</si>
  <si>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</si>
  <si>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</si>
  <si>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</si>
  <si>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</si>
  <si>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</si>
  <si>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</si>
  <si>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</si>
  <si>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</si>
  <si>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</si>
  <si>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</si>
  <si>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</si>
  <si>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</si>
  <si>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</si>
  <si>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</si>
  <si>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</si>
  <si>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</si>
  <si>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</si>
  <si>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</si>
  <si>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</si>
  <si>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</si>
  <si>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</si>
  <si>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</si>
  <si>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</si>
  <si>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</si>
  <si>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</si>
  <si>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</si>
  <si>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</si>
  <si>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</si>
  <si>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</si>
  <si>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</si>
  <si>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</si>
  <si>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</si>
  <si>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</si>
  <si>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</si>
  <si>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</si>
  <si>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</si>
  <si>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</si>
  <si>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</si>
  <si>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</si>
  <si>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</si>
  <si>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</si>
  <si>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</si>
  <si>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</si>
  <si>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</si>
  <si>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</si>
  <si>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</si>
  <si>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</si>
  <si>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</si>
  <si>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</si>
  <si>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</si>
  <si>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</si>
  <si>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</si>
  <si>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</si>
  <si>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</si>
  <si>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</si>
  <si>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</si>
  <si>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</si>
  <si>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</si>
  <si>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</si>
  <si>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</si>
  <si>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</si>
  <si>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</si>
  <si>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</si>
  <si>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</si>
  <si>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</si>
  <si>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</si>
  <si>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</si>
  <si>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</si>
  <si>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</si>
  <si>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</si>
  <si>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</si>
  <si>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</si>
  <si>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</si>
  <si>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</si>
  <si>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</si>
  <si>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</si>
  <si>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</si>
  <si>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</si>
  <si>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</si>
  <si>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</si>
  <si>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</si>
  <si>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</si>
  <si>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</si>
  <si>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</si>
  <si>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</si>
  <si>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</si>
  <si>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</si>
  <si>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</si>
  <si>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</si>
  <si>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</si>
  <si>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</si>
  <si>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</si>
  <si>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</si>
  <si>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</si>
  <si>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</si>
  <si>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</si>
  <si>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</si>
  <si>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</si>
  <si>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</si>
  <si>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</si>
  <si>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</si>
  <si>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</si>
  <si>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</si>
  <si>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</si>
  <si>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</si>
  <si>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</si>
  <si>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</si>
  <si>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</si>
  <si>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</si>
  <si>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</si>
  <si>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</si>
  <si>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</si>
  <si>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</si>
  <si>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</si>
  <si>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</si>
  <si>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</si>
  <si>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</si>
  <si>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</si>
  <si>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</si>
  <si>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</si>
  <si>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</si>
  <si>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</si>
  <si>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</si>
  <si>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</si>
  <si>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</si>
  <si>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</si>
  <si>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</si>
  <si>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</si>
  <si>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</si>
  <si>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</si>
  <si>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</si>
  <si>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</si>
  <si>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</si>
  <si>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</si>
  <si>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</si>
  <si>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</si>
  <si>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</si>
  <si>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</si>
  <si>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</si>
  <si>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</si>
  <si>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</si>
  <si>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</si>
  <si>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</si>
  <si>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</si>
  <si>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</si>
  <si>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</si>
  <si>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</si>
  <si>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</si>
  <si>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</si>
  <si>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</si>
  <si>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</si>
  <si>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</si>
  <si>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</si>
  <si>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</si>
  <si>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</si>
  <si>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</si>
  <si>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</si>
  <si>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</si>
  <si>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</si>
  <si>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</si>
  <si>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</si>
  <si>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</si>
  <si>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</si>
  <si>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</si>
  <si>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</si>
  <si>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</si>
  <si>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</si>
  <si>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</si>
  <si>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</si>
  <si>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</si>
  <si>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</si>
  <si>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</si>
  <si>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</si>
  <si>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</si>
  <si>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</si>
  <si>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</si>
  <si>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</si>
  <si>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</si>
  <si>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</si>
  <si>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</si>
  <si>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</si>
  <si>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</si>
  <si>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</si>
  <si>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</si>
  <si>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</si>
  <si>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</si>
  <si>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</si>
  <si>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</si>
  <si>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</si>
  <si>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</si>
  <si>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</si>
  <si>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</si>
  <si>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</si>
  <si>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</si>
  <si>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</si>
  <si>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</si>
  <si>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</si>
  <si>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</si>
  <si>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</si>
  <si>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</si>
  <si>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</si>
  <si>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</si>
  <si>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</si>
  <si>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</si>
  <si>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</si>
  <si>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</si>
  <si>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</si>
  <si>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</si>
  <si>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</si>
  <si>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</si>
  <si>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</si>
  <si>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</si>
  <si>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</si>
  <si>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</si>
  <si>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</si>
  <si>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</si>
  <si>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</si>
  <si>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</si>
  <si>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</si>
  <si>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</si>
  <si>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</si>
  <si>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</si>
  <si>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</si>
  <si>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</si>
  <si>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</si>
  <si>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</si>
  <si>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</si>
  <si>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</si>
  <si>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</si>
  <si>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</si>
  <si>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</si>
  <si>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</si>
  <si>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</si>
  <si>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</si>
  <si>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</si>
  <si>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</si>
  <si>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</si>
  <si>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</si>
  <si>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</si>
  <si>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</si>
  <si>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</si>
  <si>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</si>
  <si>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</si>
  <si>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</si>
  <si>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</si>
  <si>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</si>
  <si>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</si>
  <si>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</si>
  <si>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</si>
  <si>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</si>
  <si>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</si>
  <si>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</si>
  <si>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</si>
  <si>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</si>
  <si>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</si>
  <si>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</si>
  <si>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</si>
  <si>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</si>
  <si>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</si>
  <si>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</si>
  <si>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</si>
  <si>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</si>
  <si>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</si>
  <si>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</si>
  <si>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</si>
  <si>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</si>
  <si>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</si>
  <si>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</si>
  <si>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</si>
  <si>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</si>
  <si>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</si>
  <si>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</si>
  <si>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</si>
  <si>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</si>
  <si>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</si>
  <si>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</si>
  <si>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</si>
  <si>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</si>
  <si>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</si>
  <si>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</si>
  <si>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</si>
  <si>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</si>
  <si>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</si>
  <si>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</si>
  <si>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</si>
  <si>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</si>
  <si>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</si>
  <si>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</si>
  <si>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</si>
  <si>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</si>
  <si>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</si>
  <si>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</si>
  <si>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</si>
  <si>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</si>
  <si>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</si>
  <si>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</si>
  <si>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</si>
  <si>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</si>
  <si>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</si>
  <si>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</si>
  <si>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</si>
  <si>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</si>
  <si>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</si>
  <si>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</si>
  <si>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</si>
  <si>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</si>
  <si>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</si>
  <si>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</si>
  <si>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</si>
  <si>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</si>
  <si>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</si>
  <si>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</si>
  <si>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</si>
  <si>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</si>
  <si>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</si>
  <si>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</si>
  <si>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</si>
  <si>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</si>
  <si>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</si>
  <si>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</si>
  <si>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</si>
  <si>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</si>
  <si>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</si>
  <si>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</si>
  <si>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</si>
  <si>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</si>
  <si>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</si>
  <si>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</si>
  <si>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</si>
  <si>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</si>
  <si>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</si>
  <si>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</si>
  <si>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</si>
  <si>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</si>
  <si>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</si>
  <si>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</si>
  <si>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</si>
  <si>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</si>
  <si>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</si>
  <si>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</si>
  <si>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</si>
  <si>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</si>
  <si>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</si>
  <si>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</si>
  <si>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</si>
  <si>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</si>
  <si>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</si>
  <si>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</si>
  <si>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</si>
  <si>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</si>
  <si>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</si>
  <si>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</si>
  <si>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</si>
  <si>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</si>
  <si>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</si>
  <si>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</si>
  <si>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</si>
  <si>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</si>
  <si>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</si>
  <si>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</si>
  <si>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</si>
  <si>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</si>
  <si>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</si>
  <si>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</si>
  <si>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</si>
  <si>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</si>
  <si>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</si>
  <si>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</si>
  <si>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</si>
  <si>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</si>
  <si>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</si>
  <si>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</si>
  <si>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</si>
  <si>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</si>
  <si>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</si>
  <si>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</si>
  <si>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</si>
  <si>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</si>
  <si>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</si>
  <si>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</si>
  <si>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</si>
  <si>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</si>
  <si>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</si>
  <si>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</si>
  <si>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</si>
  <si>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</si>
  <si>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</si>
  <si>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</si>
  <si>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</si>
  <si>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</si>
  <si>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</si>
  <si>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</si>
  <si>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</si>
  <si>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</si>
  <si>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</si>
  <si>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</si>
  <si>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</si>
  <si>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</si>
  <si>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</si>
  <si>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</si>
  <si>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</si>
  <si>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</si>
  <si>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</si>
  <si>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</si>
  <si>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</si>
  <si>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</si>
  <si>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</si>
  <si>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</si>
  <si>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</si>
  <si>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</si>
  <si>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</si>
  <si>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</si>
  <si>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</si>
  <si>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</si>
  <si>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</si>
  <si>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</si>
  <si>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</si>
  <si>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</si>
  <si>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</si>
  <si>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</si>
  <si>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</si>
  <si>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</si>
  <si>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</si>
  <si>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</si>
  <si>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</si>
  <si>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</si>
  <si>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</si>
  <si>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</si>
  <si>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</si>
  <si>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</si>
  <si>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</si>
  <si>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</si>
  <si>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</si>
  <si>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</si>
  <si>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</si>
  <si>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</si>
  <si>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</si>
  <si>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</si>
  <si>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</si>
  <si>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</si>
  <si>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</si>
  <si>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</si>
  <si>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</si>
  <si>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</si>
  <si>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</si>
  <si>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</si>
  <si>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</si>
  <si>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</si>
  <si>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</si>
  <si>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</si>
  <si>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</si>
  <si>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</si>
  <si>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</si>
  <si>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</si>
  <si>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</si>
  <si>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</si>
  <si>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</si>
  <si>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</si>
  <si>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</si>
  <si>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</si>
  <si>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</si>
  <si>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</si>
  <si>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</si>
  <si>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</si>
  <si>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</si>
  <si>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</si>
  <si>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</si>
  <si>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</si>
  <si>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</si>
  <si>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</si>
  <si>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</si>
  <si>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</si>
  <si>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</si>
  <si>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</si>
  <si>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</si>
  <si>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</si>
  <si>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</si>
  <si>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</si>
  <si>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</si>
  <si>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</si>
  <si>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</si>
  <si>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</si>
  <si>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</si>
  <si>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</si>
  <si>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</si>
  <si>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</si>
  <si>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</si>
  <si>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</si>
  <si>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</si>
  <si>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</si>
  <si>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</si>
  <si>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</si>
  <si>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</si>
  <si>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</si>
  <si>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</si>
  <si>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</si>
  <si>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</si>
  <si>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</si>
  <si>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</si>
  <si>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</si>
  <si>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</si>
  <si>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</si>
  <si>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</si>
  <si>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</si>
  <si>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</si>
  <si>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</si>
  <si>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</si>
  <si>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</si>
  <si>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</si>
  <si>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</si>
  <si>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</si>
  <si>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</si>
  <si>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</si>
  <si>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</si>
  <si>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</si>
  <si>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</si>
  <si>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</si>
  <si>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</si>
  <si>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</si>
  <si>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</si>
  <si>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</si>
  <si>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</si>
  <si>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</si>
  <si>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</si>
  <si>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</si>
  <si>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</si>
  <si>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</si>
  <si>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</si>
  <si>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</si>
  <si>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</si>
  <si>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</si>
  <si>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</si>
  <si>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</si>
  <si>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</si>
  <si>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</si>
  <si>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</si>
  <si>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</si>
  <si>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</si>
  <si>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</si>
  <si>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</si>
  <si>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</si>
  <si>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</si>
  <si>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</si>
  <si>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</si>
  <si>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</si>
  <si>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</si>
  <si>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</si>
  <si>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</si>
  <si>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</si>
  <si>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</si>
  <si>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</si>
  <si>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</si>
  <si>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</si>
  <si>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</si>
  <si>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</si>
  <si>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</si>
  <si>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</si>
  <si>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</si>
  <si>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</si>
  <si>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</si>
  <si>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</si>
  <si>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</si>
  <si>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</si>
  <si>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</si>
  <si>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</si>
  <si>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</si>
  <si>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</si>
  <si>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</si>
  <si>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</si>
  <si>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</si>
  <si>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</si>
  <si>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</si>
  <si>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</si>
  <si>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</si>
  <si>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</si>
  <si>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</si>
  <si>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</si>
  <si>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</si>
  <si>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</si>
  <si>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</si>
  <si>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</si>
  <si>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</si>
  <si>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</si>
  <si>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</si>
  <si>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</si>
  <si>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</si>
  <si>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</si>
  <si>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</si>
  <si>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</si>
  <si>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</si>
  <si>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</si>
  <si>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</si>
  <si>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</si>
  <si>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</si>
  <si>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</si>
  <si>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</si>
  <si>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</si>
  <si>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</si>
  <si>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</si>
  <si>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</si>
  <si>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</si>
  <si>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</si>
  <si>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</si>
  <si>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</si>
  <si>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</si>
  <si>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</si>
  <si>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</si>
  <si>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</si>
  <si>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</si>
  <si>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</si>
  <si>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</si>
  <si>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</si>
  <si>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</si>
  <si>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</si>
  <si>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</si>
  <si>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</si>
  <si>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</si>
  <si>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</si>
  <si>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</si>
  <si>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</si>
  <si>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</si>
  <si>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</si>
  <si>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</si>
  <si>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</si>
  <si>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</si>
  <si>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</si>
  <si>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</si>
  <si>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</si>
  <si>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</si>
  <si>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</si>
  <si>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</si>
  <si>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</si>
  <si>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</si>
  <si>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</si>
  <si>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</si>
  <si>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</si>
  <si>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</si>
  <si>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</si>
  <si>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</si>
  <si>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</si>
  <si>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</si>
  <si>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</si>
  <si>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</si>
  <si>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</si>
  <si>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</si>
  <si>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</si>
  <si>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</si>
  <si>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</si>
  <si>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</si>
  <si>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</si>
  <si>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</si>
  <si>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</si>
  <si>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</si>
  <si>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</si>
  <si>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</si>
  <si>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</si>
  <si>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</si>
  <si>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</si>
  <si>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</si>
  <si>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</si>
  <si>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</si>
  <si>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</si>
  <si>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</si>
  <si>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</si>
  <si>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</si>
  <si>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</si>
  <si>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</si>
  <si>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</si>
  <si>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</si>
  <si>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</si>
  <si>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</si>
  <si>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</si>
  <si>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</si>
  <si>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</si>
  <si>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</si>
  <si>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</si>
  <si>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</si>
  <si>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</si>
  <si>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</si>
  <si>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</si>
  <si>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</si>
  <si>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</si>
  <si>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</si>
  <si>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</si>
  <si>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</si>
  <si>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</si>
  <si>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</si>
  <si>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</si>
  <si>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</si>
  <si>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</si>
  <si>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</si>
  <si>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</si>
  <si>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</si>
  <si>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</si>
  <si>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</si>
  <si>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</si>
  <si>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</si>
  <si>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</si>
  <si>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</si>
  <si>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</si>
  <si>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</si>
  <si>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</si>
  <si>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</si>
  <si>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</si>
  <si>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</si>
  <si>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</si>
  <si>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</si>
  <si>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</si>
  <si>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</si>
  <si>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</si>
  <si>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</si>
  <si>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</si>
  <si>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</si>
  <si>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</si>
  <si>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</si>
  <si>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</si>
  <si>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</si>
  <si>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</si>
  <si>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</si>
  <si>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</si>
  <si>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</si>
  <si>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</si>
  <si>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</si>
  <si>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</si>
  <si>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</si>
  <si>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</si>
  <si>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</si>
  <si>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</si>
  <si>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</si>
  <si>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</si>
  <si>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</si>
  <si>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</si>
  <si>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</si>
  <si>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</si>
  <si>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</si>
  <si>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</si>
  <si>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</si>
  <si>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</si>
  <si>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</si>
  <si>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</si>
  <si>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</si>
  <si>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</si>
  <si>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</si>
  <si>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</si>
  <si>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</si>
  <si>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</si>
  <si>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</si>
  <si>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</si>
  <si>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</si>
  <si>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</si>
  <si>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</si>
  <si>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</si>
  <si>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</si>
  <si>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</si>
  <si>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</si>
  <si>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</si>
  <si>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</si>
  <si>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</si>
  <si>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</si>
  <si>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</si>
  <si>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</si>
  <si>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</si>
  <si>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</si>
  <si>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</si>
  <si>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</si>
  <si>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</si>
  <si>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</si>
  <si>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</si>
  <si>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</si>
  <si>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</si>
  <si>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</si>
  <si>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</si>
  <si>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</si>
  <si>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</si>
  <si>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</si>
  <si>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</si>
  <si>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</si>
  <si>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</si>
  <si>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</si>
  <si>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</si>
  <si>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</si>
  <si>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</si>
  <si>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</si>
  <si>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</si>
  <si>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</si>
  <si>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</si>
  <si>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</si>
  <si>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</si>
  <si>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</si>
  <si>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</si>
  <si>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</si>
  <si>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</si>
  <si>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</si>
  <si>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</si>
  <si>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</si>
  <si>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</si>
  <si>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</si>
  <si>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</si>
  <si>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</si>
  <si>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</si>
  <si>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</si>
  <si>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</si>
  <si>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</si>
  <si>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</si>
  <si>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</si>
  <si>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</si>
  <si>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</si>
  <si>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</si>
  <si>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</si>
  <si>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</si>
  <si>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</si>
  <si>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</si>
  <si>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</si>
  <si>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</si>
  <si>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</si>
  <si>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</si>
  <si>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</si>
  <si>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</si>
  <si>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</si>
  <si>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</si>
  <si>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</si>
  <si>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</si>
  <si>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</si>
  <si>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</si>
  <si>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</si>
  <si>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</si>
  <si>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</si>
  <si>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</si>
  <si>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</si>
  <si>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</si>
  <si>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</si>
  <si>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</si>
  <si>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</si>
  <si>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</si>
  <si>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</si>
  <si>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</si>
  <si>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</si>
  <si>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</si>
  <si>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</si>
  <si>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</si>
  <si>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</si>
  <si>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</si>
  <si>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</si>
  <si>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</si>
  <si>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</si>
  <si>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</si>
  <si>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</si>
  <si>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</si>
  <si>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</si>
  <si>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</si>
  <si>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</si>
  <si>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</si>
  <si>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</si>
  <si>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</si>
  <si>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</si>
  <si>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</si>
  <si>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</si>
  <si>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</si>
  <si>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</si>
  <si>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</si>
  <si>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</si>
  <si>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</si>
  <si>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</si>
  <si>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</si>
  <si>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</si>
  <si>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</si>
  <si>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</si>
  <si>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</si>
  <si>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</si>
  <si>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</si>
  <si>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</si>
  <si>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</si>
  <si>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</si>
  <si>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</si>
  <si>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</si>
  <si>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</si>
  <si>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</si>
  <si>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</si>
  <si>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</si>
  <si>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</si>
  <si>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</si>
  <si>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</si>
  <si>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</si>
  <si>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</si>
  <si>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</si>
  <si>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</si>
  <si>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</si>
  <si>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</si>
  <si>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</si>
  <si>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</si>
  <si>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</si>
  <si>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</si>
  <si>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</si>
  <si>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</si>
  <si>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</si>
  <si>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</si>
  <si>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</si>
  <si>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</si>
  <si>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</si>
  <si>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</si>
  <si>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</si>
  <si>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</si>
  <si>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</si>
  <si>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</si>
  <si>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</si>
  <si>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</si>
  <si>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</si>
  <si>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</si>
  <si>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</si>
  <si>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</si>
  <si>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</si>
  <si>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</si>
  <si>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</si>
  <si>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</si>
  <si>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</si>
  <si>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</si>
  <si>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</si>
  <si>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</si>
  <si>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</si>
  <si>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</si>
  <si>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</si>
  <si>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</si>
  <si>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</si>
  <si>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</si>
  <si>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</si>
  <si>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</si>
  <si>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</si>
  <si>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</si>
  <si>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</si>
  <si>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</si>
  <si>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</si>
  <si>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</si>
  <si>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</si>
  <si>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</si>
  <si>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</si>
  <si>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</si>
  <si>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</si>
  <si>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</si>
  <si>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</si>
  <si>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</si>
  <si>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</si>
  <si>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</si>
  <si>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</si>
  <si>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</si>
  <si>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</si>
  <si>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</si>
  <si>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</si>
  <si>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</si>
  <si>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</si>
  <si>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</si>
  <si>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</si>
  <si>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</si>
  <si>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</si>
  <si>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</si>
  <si>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</si>
  <si>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</si>
  <si>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</si>
  <si>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</si>
  <si>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</si>
  <si>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</si>
  <si>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</si>
  <si>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</si>
  <si>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</si>
  <si>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</si>
  <si>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</si>
  <si>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</si>
  <si>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</si>
  <si>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</si>
  <si>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</si>
  <si>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</si>
  <si>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</si>
  <si>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</si>
  <si>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</si>
  <si>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</si>
  <si>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</si>
  <si>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</si>
  <si>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</si>
  <si>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</si>
  <si>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</si>
  <si>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</si>
  <si>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</si>
  <si>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</si>
  <si>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</si>
  <si>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</si>
  <si>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</si>
  <si>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</si>
  <si>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</si>
  <si>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</si>
  <si>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</si>
  <si>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</si>
  <si>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</si>
  <si>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</si>
  <si>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</si>
  <si>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</si>
  <si>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</si>
  <si>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</si>
  <si>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</si>
  <si>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</si>
  <si>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</si>
  <si>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</si>
  <si>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</si>
  <si>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</si>
  <si>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</si>
  <si>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</si>
  <si>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</si>
  <si>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</si>
  <si>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</si>
  <si>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</si>
  <si>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</si>
  <si>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</si>
  <si>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</si>
  <si>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</si>
  <si>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</si>
  <si>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</si>
  <si>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</si>
  <si>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</si>
  <si>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</si>
  <si>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</si>
  <si>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</si>
  <si>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</si>
  <si>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</si>
  <si>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</si>
  <si>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</si>
  <si>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</si>
  <si>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</si>
  <si>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</si>
  <si>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</si>
  <si>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</si>
  <si>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</si>
  <si>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</si>
  <si>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</si>
  <si>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</si>
  <si>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</si>
  <si>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</si>
  <si>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</si>
  <si>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</si>
  <si>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</si>
  <si>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</si>
  <si>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</si>
  <si>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</si>
  <si>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</si>
  <si>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</si>
  <si>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</si>
  <si>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</si>
  <si>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</si>
  <si>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</si>
  <si>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</si>
  <si>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</si>
  <si>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</si>
  <si>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</si>
  <si>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</si>
  <si>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</si>
  <si>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</si>
  <si>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</si>
  <si>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</si>
  <si>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</si>
  <si>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</si>
  <si>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</si>
  <si>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</si>
  <si>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</si>
  <si>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</si>
  <si>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</si>
  <si>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</si>
  <si>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</si>
  <si>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</si>
  <si>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</si>
  <si>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</si>
  <si>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</si>
  <si>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</si>
  <si>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</si>
  <si>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</si>
  <si>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</si>
  <si>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</si>
  <si>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</si>
  <si>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</si>
  <si>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</si>
  <si>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</si>
  <si>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</si>
  <si>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</si>
  <si>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</si>
  <si>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</si>
  <si>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</si>
  <si>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</si>
  <si>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</si>
  <si>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</si>
  <si>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</si>
  <si>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</si>
  <si>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</si>
  <si>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</si>
  <si>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</si>
  <si>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</si>
  <si>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</si>
  <si>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</si>
  <si>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</si>
  <si>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</si>
  <si>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</si>
  <si>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</si>
  <si>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</si>
  <si>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</si>
  <si>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</si>
  <si>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</si>
  <si>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</si>
  <si>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</si>
  <si>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</si>
  <si>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</si>
  <si>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</si>
  <si>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</si>
  <si>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</si>
  <si>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</si>
  <si>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</si>
  <si>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</si>
  <si>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</si>
  <si>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</si>
  <si>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</si>
  <si>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</si>
  <si>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</si>
  <si>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</si>
  <si>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</si>
  <si>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</si>
  <si>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</si>
  <si>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</si>
  <si>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</si>
  <si>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</si>
  <si>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</si>
  <si>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</si>
  <si>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</si>
  <si>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</si>
  <si>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</si>
  <si>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</si>
  <si>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</si>
  <si>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</si>
  <si>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</si>
  <si>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</si>
  <si>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</si>
  <si>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</si>
  <si>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</si>
  <si>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</si>
  <si>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</si>
  <si>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</si>
  <si>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</si>
  <si>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</si>
  <si>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</si>
  <si>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</si>
  <si>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</si>
  <si>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</si>
  <si>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</si>
  <si>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</si>
  <si>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</si>
  <si>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</si>
  <si>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</si>
  <si>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</si>
  <si>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</si>
  <si>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</si>
  <si>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</si>
  <si>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</si>
  <si>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</si>
  <si>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</si>
  <si>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</si>
  <si>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</si>
  <si>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</si>
  <si>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</si>
  <si>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</si>
  <si>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</si>
  <si>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</si>
  <si>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</si>
  <si>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</si>
  <si>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</si>
  <si>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</si>
  <si>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</si>
  <si>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</si>
  <si>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</si>
  <si>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</si>
  <si>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</si>
  <si>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</si>
  <si>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</si>
  <si>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</si>
  <si>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</si>
  <si>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</si>
  <si>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</si>
  <si>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</si>
  <si>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</si>
  <si>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</si>
  <si>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</si>
  <si>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</si>
  <si>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</si>
  <si>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</si>
  <si>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</si>
  <si>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</si>
  <si>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</si>
  <si>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</si>
  <si>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</si>
  <si>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</si>
  <si>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</si>
  <si>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</si>
  <si>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</si>
  <si>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</si>
  <si>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</si>
  <si>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</si>
  <si>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</si>
  <si>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</si>
  <si>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</si>
  <si>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</si>
  <si>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</si>
  <si>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</si>
  <si>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</si>
  <si>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</si>
  <si>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</si>
  <si>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</si>
  <si>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</si>
  <si>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</si>
  <si>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</si>
  <si>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</si>
  <si>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</si>
  <si>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</si>
  <si>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</si>
  <si>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</si>
  <si>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</si>
  <si>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</si>
  <si>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</si>
  <si>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</si>
  <si>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</si>
  <si>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</si>
  <si>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</si>
  <si>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</si>
  <si>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</si>
  <si>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</si>
  <si>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</si>
  <si>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</si>
  <si>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</si>
  <si>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</si>
  <si>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</si>
  <si>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</si>
  <si>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</si>
  <si>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</si>
  <si>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</si>
  <si>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</si>
  <si>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</si>
  <si>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</si>
  <si>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</si>
  <si>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</si>
  <si>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</si>
  <si>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</si>
  <si>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</si>
  <si>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</si>
  <si>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</si>
  <si>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</si>
  <si>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</si>
  <si>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</si>
  <si>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</si>
  <si>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</si>
  <si>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</si>
  <si>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</si>
  <si>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</si>
  <si>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</si>
  <si>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</si>
  <si>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</si>
  <si>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</si>
  <si>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</si>
  <si>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</si>
  <si>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</si>
  <si>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</si>
  <si>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</si>
  <si>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</si>
  <si>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</si>
  <si>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</si>
  <si>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</si>
  <si>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</si>
  <si>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</si>
  <si>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</si>
  <si>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</si>
  <si>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</si>
  <si>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</si>
  <si>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</si>
  <si>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</si>
  <si>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</si>
  <si>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</si>
  <si>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</si>
  <si>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</si>
  <si>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</si>
  <si>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</si>
  <si>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</si>
  <si>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</si>
  <si>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</si>
  <si>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</si>
  <si>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</si>
  <si>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</si>
  <si>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</si>
  <si>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</si>
  <si>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</si>
  <si>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</si>
  <si>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</si>
  <si>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</si>
  <si>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</si>
  <si>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</si>
  <si>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</si>
  <si>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</si>
  <si>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</si>
  <si>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</si>
  <si>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</si>
  <si>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</si>
  <si>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</si>
  <si>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</si>
  <si>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</si>
  <si>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</si>
  <si>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</si>
  <si>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</si>
  <si>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</si>
  <si>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</si>
  <si>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</si>
  <si>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</si>
  <si>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</si>
  <si>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</si>
  <si>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</si>
  <si>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</si>
  <si>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</si>
  <si>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</si>
  <si>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</si>
  <si>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</si>
  <si>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</si>
  <si>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</si>
  <si>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</si>
  <si>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</si>
  <si>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</si>
  <si>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</si>
  <si>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</si>
  <si>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</si>
  <si>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</si>
  <si>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</si>
  <si>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</si>
  <si>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</si>
  <si>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</si>
  <si>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</si>
  <si>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</si>
  <si>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</si>
  <si>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</si>
  <si>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</si>
  <si>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</si>
  <si>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</si>
  <si>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</si>
  <si>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</si>
  <si>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</si>
  <si>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</si>
  <si>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</si>
  <si>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</si>
  <si>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</si>
  <si>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</si>
  <si>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</si>
  <si>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</si>
  <si>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</si>
  <si>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</si>
  <si>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</si>
  <si>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</si>
  <si>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</si>
  <si>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</si>
  <si>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</si>
  <si>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</si>
  <si>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</si>
  <si>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</si>
  <si>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</si>
  <si>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</si>
  <si>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</si>
  <si>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</si>
  <si>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</si>
  <si>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</si>
  <si>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</si>
  <si>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</si>
  <si>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</si>
  <si>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</si>
  <si>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</si>
  <si>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</si>
  <si>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</si>
  <si>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</si>
  <si>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</si>
  <si>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</si>
  <si>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</si>
  <si>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</si>
  <si>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</si>
  <si>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</si>
  <si>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</si>
  <si>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</si>
  <si>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</si>
  <si>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</si>
  <si>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</si>
  <si>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</si>
  <si>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</si>
  <si>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</si>
  <si>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</si>
  <si>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</si>
  <si>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</si>
  <si>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</si>
  <si>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</si>
  <si>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</si>
  <si>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</si>
  <si>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</si>
  <si>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</si>
  <si>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</si>
  <si>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</si>
  <si>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</si>
  <si>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</si>
  <si>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</si>
  <si>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</si>
  <si>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</si>
  <si>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</si>
  <si>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</si>
  <si>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</si>
  <si>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</si>
  <si>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</si>
  <si>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</si>
  <si>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</si>
  <si>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</si>
  <si>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</si>
  <si>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</si>
  <si>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</si>
  <si>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</si>
  <si>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</si>
  <si>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</si>
  <si>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</si>
  <si>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</si>
  <si>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</si>
  <si>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</si>
  <si>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</si>
  <si>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</si>
  <si>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</si>
  <si>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</si>
  <si>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</si>
  <si>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</si>
  <si>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</si>
  <si>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</si>
  <si>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</si>
  <si>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</si>
  <si>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</si>
  <si>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</si>
  <si>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</si>
  <si>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</si>
  <si>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</si>
  <si>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</si>
  <si>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</si>
  <si>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</si>
  <si>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</si>
  <si>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</si>
  <si>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</si>
  <si>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</si>
  <si>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</si>
  <si>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</si>
  <si>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</si>
  <si>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</si>
  <si>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</si>
  <si>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</si>
  <si>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</si>
  <si>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</si>
  <si>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</si>
  <si>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</si>
  <si>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</si>
  <si>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</si>
  <si>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</si>
  <si>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</si>
  <si>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</si>
  <si>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</si>
  <si>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</si>
  <si>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</si>
  <si>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</si>
  <si>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</si>
  <si>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</si>
  <si>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</si>
  <si>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</si>
  <si>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</si>
  <si>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</si>
  <si>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</si>
  <si>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</si>
  <si>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</si>
  <si>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</si>
  <si>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</si>
  <si>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</si>
  <si>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</si>
  <si>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</si>
  <si>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</si>
  <si>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</si>
  <si>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</si>
  <si>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</si>
  <si>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</si>
  <si>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</si>
  <si>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</si>
  <si>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</si>
  <si>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</si>
  <si>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</si>
  <si>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</si>
  <si>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</si>
  <si>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</si>
  <si>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</si>
  <si>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</si>
  <si>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</si>
  <si>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</si>
  <si>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</si>
  <si>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</si>
  <si>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</si>
  <si>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</si>
  <si>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</si>
  <si>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</si>
  <si>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</si>
  <si>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</si>
  <si>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</si>
  <si>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</si>
  <si>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</si>
  <si>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</si>
  <si>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</si>
  <si>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</si>
  <si>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</si>
  <si>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</si>
  <si>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</si>
  <si>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</si>
  <si>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</si>
  <si>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</si>
  <si>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</si>
  <si>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</si>
  <si>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</si>
  <si>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</si>
  <si>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</si>
  <si>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</si>
  <si>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</si>
  <si>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</si>
  <si>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</si>
  <si>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</si>
  <si>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</si>
  <si>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</si>
  <si>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</si>
  <si>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</si>
  <si>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</si>
  <si>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</si>
  <si>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</si>
  <si>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</si>
  <si>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</si>
  <si>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</si>
  <si>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</si>
  <si>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</si>
  <si>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</si>
  <si>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</si>
  <si>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</si>
  <si>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</si>
  <si>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</si>
  <si>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</si>
  <si>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</si>
  <si>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</si>
  <si>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</si>
  <si>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</si>
  <si>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</si>
  <si>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</si>
  <si>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</si>
  <si>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</si>
  <si>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</si>
  <si>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</si>
  <si>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</si>
  <si>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</si>
  <si>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</si>
  <si>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</si>
  <si>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</si>
  <si>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</si>
  <si>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</si>
  <si>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</si>
  <si>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</si>
  <si>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</si>
  <si>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</si>
  <si>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</si>
  <si>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</si>
  <si>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</si>
  <si>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</si>
  <si>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</si>
  <si>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</si>
  <si>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</si>
  <si>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</si>
  <si>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</si>
  <si>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</si>
  <si>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</si>
  <si>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</si>
  <si>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</si>
  <si>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</si>
  <si>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</si>
  <si>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</si>
  <si>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</si>
  <si>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</si>
  <si>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</si>
  <si>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</si>
  <si>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</si>
  <si>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</si>
  <si>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</si>
  <si>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</si>
  <si>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</si>
  <si>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</si>
  <si>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</si>
  <si>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</si>
  <si>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</si>
  <si>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</si>
  <si>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</si>
  <si>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</si>
  <si>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</si>
  <si>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</si>
  <si>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</si>
  <si>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</si>
  <si>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</si>
  <si>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</si>
  <si>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</si>
  <si>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</si>
  <si>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</si>
  <si>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</si>
  <si>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</si>
  <si>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</si>
  <si>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</si>
  <si>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</si>
  <si>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</si>
  <si>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</si>
  <si>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</si>
  <si>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</si>
  <si>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</si>
  <si>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</si>
  <si>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</si>
  <si>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</si>
  <si>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</si>
  <si>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</si>
  <si>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</si>
  <si>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</si>
  <si>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</si>
  <si>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</si>
  <si>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</si>
  <si>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</si>
  <si>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</si>
  <si>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</si>
  <si>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</si>
  <si>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</si>
  <si>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</si>
  <si>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</si>
  <si>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</si>
  <si>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</si>
  <si>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</si>
  <si>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</si>
  <si>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</si>
  <si>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</si>
  <si>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</si>
  <si>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</si>
  <si>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</si>
  <si>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</si>
  <si>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</si>
  <si>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</si>
  <si>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</si>
  <si>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</si>
  <si>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</si>
  <si>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</si>
  <si>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</si>
  <si>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</si>
  <si>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</si>
  <si>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</si>
  <si>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</si>
  <si>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</si>
  <si>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</si>
  <si>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</si>
  <si>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</si>
  <si>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</si>
  <si>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</si>
  <si>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</si>
  <si>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</si>
  <si>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</si>
  <si>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</si>
  <si>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</si>
  <si>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</si>
  <si>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</si>
  <si>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</si>
  <si>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</si>
  <si>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</si>
  <si>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</si>
  <si>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</si>
  <si>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</si>
  <si>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</si>
  <si>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</si>
  <si>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</si>
  <si>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</si>
  <si>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</si>
  <si>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</si>
  <si>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</si>
  <si>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</si>
  <si>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</si>
  <si>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</si>
  <si>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</si>
  <si>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</si>
  <si>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</si>
  <si>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</si>
  <si>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</si>
  <si>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</si>
  <si>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</si>
  <si>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</si>
  <si>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</si>
  <si>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</si>
  <si>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</si>
  <si>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</si>
  <si>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</si>
  <si>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</si>
  <si>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</si>
  <si>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</si>
  <si>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</si>
  <si>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</si>
  <si>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</si>
  <si>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</si>
  <si>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</si>
  <si>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</si>
  <si>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</si>
  <si>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</si>
  <si>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</si>
  <si>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</si>
  <si>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</si>
  <si>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</si>
  <si>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</si>
  <si>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</si>
  <si>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</si>
  <si>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</si>
  <si>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</si>
  <si>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</si>
  <si>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</si>
  <si>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</si>
  <si>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</si>
  <si>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</si>
  <si>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</si>
  <si>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</si>
  <si>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</si>
  <si>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</si>
  <si>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</si>
  <si>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</si>
  <si>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</si>
  <si>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</si>
  <si>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</si>
  <si>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</si>
  <si>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</si>
  <si>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</si>
  <si>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</si>
  <si>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</si>
  <si>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</si>
  <si>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</si>
  <si>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</si>
  <si>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</si>
  <si>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</si>
  <si>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</si>
  <si>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</si>
  <si>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</si>
  <si>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</si>
  <si>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</si>
  <si>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</si>
  <si>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</si>
  <si>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</si>
  <si>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</si>
  <si>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</si>
  <si>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</si>
  <si>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</si>
  <si>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</si>
  <si>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</si>
  <si>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</si>
  <si>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</si>
  <si>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</si>
  <si>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</si>
  <si>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</si>
  <si>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</si>
  <si>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</si>
  <si>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</si>
  <si>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</si>
  <si>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</si>
  <si>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</si>
  <si>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</si>
  <si>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</si>
  <si>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</si>
  <si>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</si>
  <si>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</si>
  <si>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</si>
  <si>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</si>
  <si>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</si>
  <si>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</si>
  <si>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</si>
  <si>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</si>
  <si>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</si>
  <si>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</si>
  <si>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</si>
  <si>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</si>
  <si>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</si>
  <si>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</si>
  <si>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</si>
  <si>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</si>
  <si>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</si>
  <si>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</si>
  <si>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</si>
  <si>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</si>
  <si>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</si>
  <si>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</si>
  <si>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</si>
  <si>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</si>
  <si>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</si>
  <si>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</si>
  <si>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</si>
  <si>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</si>
  <si>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</si>
  <si>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</si>
  <si>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</si>
  <si>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</si>
  <si>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</si>
  <si>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</si>
  <si>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</si>
  <si>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</si>
  <si>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</si>
  <si>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</si>
  <si>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</si>
  <si>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</si>
  <si>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</si>
  <si>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</si>
  <si>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</si>
  <si>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</si>
  <si>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</si>
  <si>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</si>
  <si>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</si>
  <si>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</si>
  <si>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</si>
  <si>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</si>
  <si>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</si>
  <si>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</si>
  <si>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</si>
  <si>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</si>
  <si>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</si>
  <si>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</si>
  <si>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</si>
  <si>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</si>
  <si>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</si>
  <si>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</si>
  <si>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</si>
  <si>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</si>
  <si>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</si>
  <si>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</si>
  <si>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</si>
  <si>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</si>
  <si>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</si>
  <si>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</si>
  <si>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</si>
  <si>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</si>
  <si>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</si>
  <si>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</si>
  <si>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</si>
  <si>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</si>
  <si>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</si>
  <si>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</si>
  <si>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</si>
  <si>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</si>
  <si>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</si>
  <si>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</si>
  <si>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</si>
  <si>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</si>
  <si>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</si>
  <si>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</si>
  <si>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</si>
  <si>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</si>
  <si>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</si>
  <si>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</si>
  <si>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</si>
  <si>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</si>
  <si>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</si>
  <si>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</si>
  <si>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</si>
  <si>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</si>
  <si>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</si>
  <si>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</si>
  <si>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</si>
  <si>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</si>
  <si>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</si>
  <si>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</si>
  <si>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</si>
  <si>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</si>
  <si>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</si>
  <si>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</si>
  <si>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</si>
  <si>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</si>
  <si>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</si>
  <si>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</si>
  <si>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</si>
  <si>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</si>
  <si>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</si>
  <si>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</si>
  <si>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</si>
  <si>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</si>
  <si>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</si>
  <si>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</si>
  <si>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</si>
  <si>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</si>
  <si>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</si>
  <si>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</si>
  <si>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</si>
  <si>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</si>
  <si>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</si>
  <si>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</si>
  <si>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</si>
  <si>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</si>
  <si>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</si>
  <si>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</si>
  <si>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</si>
  <si>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</si>
  <si>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</si>
  <si>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</si>
  <si>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</si>
  <si>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</si>
  <si>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</si>
  <si>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</si>
  <si>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</si>
  <si>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</si>
  <si>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</si>
  <si>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</si>
  <si>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</si>
  <si>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</si>
  <si>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</si>
  <si>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</si>
  <si>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</si>
  <si>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</si>
  <si>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</si>
  <si>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</si>
  <si>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</si>
  <si>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</si>
  <si>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</si>
  <si>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</si>
  <si>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</si>
  <si>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</si>
  <si>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</si>
  <si>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</si>
  <si>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</si>
  <si>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</si>
  <si>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</si>
  <si>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</si>
  <si>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</si>
  <si>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</si>
  <si>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</si>
  <si>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</si>
  <si>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</si>
  <si>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</si>
  <si>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</si>
  <si>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</si>
  <si>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</si>
  <si>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</si>
  <si>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</si>
  <si>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</si>
  <si>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</si>
  <si>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</si>
  <si>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</si>
  <si>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</si>
  <si>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</si>
  <si>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</si>
  <si>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</si>
  <si>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</si>
  <si>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</si>
  <si>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</si>
  <si>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</si>
  <si>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</si>
  <si>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</si>
  <si>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</si>
  <si>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</si>
  <si>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</si>
  <si>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</si>
  <si>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</si>
  <si>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</si>
  <si>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</si>
  <si>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</si>
  <si>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</si>
  <si>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</si>
  <si>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</si>
  <si>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</si>
  <si>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</si>
  <si>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</si>
  <si>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</si>
  <si>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</si>
  <si>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</si>
  <si>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</si>
  <si>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</si>
  <si>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</si>
  <si>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</si>
  <si>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</si>
  <si>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</si>
  <si>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</si>
  <si>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</si>
  <si>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</si>
  <si>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</si>
  <si>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</si>
  <si>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</si>
  <si>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</si>
  <si>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</si>
  <si>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</si>
  <si>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</si>
  <si>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</si>
  <si>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</si>
  <si>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</si>
  <si>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</si>
  <si>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</si>
  <si>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</si>
  <si>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</si>
  <si>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</si>
  <si>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</si>
  <si>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</si>
  <si>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</si>
  <si>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</si>
  <si>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</si>
  <si>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</si>
  <si>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</si>
  <si>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</si>
  <si>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</si>
  <si>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</si>
  <si>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</si>
  <si>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</si>
  <si>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</si>
  <si>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</si>
  <si>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</si>
  <si>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</si>
  <si>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</si>
  <si>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</si>
  <si>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</si>
  <si>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</si>
  <si>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</si>
  <si>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</si>
  <si>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</si>
  <si>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</si>
  <si>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</si>
  <si>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</si>
  <si>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</si>
  <si>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</si>
  <si>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</si>
  <si>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</si>
  <si>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</si>
  <si>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</si>
  <si>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</si>
  <si>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</si>
  <si>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</si>
  <si>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</si>
  <si>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</si>
  <si>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</si>
  <si>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</si>
  <si>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</si>
  <si>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</si>
  <si>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</si>
  <si>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</si>
  <si>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</si>
  <si>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</si>
  <si>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</si>
  <si>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</si>
  <si>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</si>
  <si>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</si>
  <si>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</si>
  <si>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</si>
  <si>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</si>
  <si>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</si>
  <si>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</si>
  <si>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</si>
  <si>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</si>
  <si>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</si>
  <si>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</si>
  <si>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</si>
  <si>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</si>
  <si>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</si>
  <si>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</si>
  <si>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</si>
  <si>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</si>
  <si>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</si>
  <si>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</si>
  <si>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</si>
  <si>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</si>
  <si>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</si>
  <si>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</si>
  <si>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</si>
  <si>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</si>
  <si>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</si>
  <si>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</si>
  <si>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</si>
  <si>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</si>
  <si>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</si>
  <si>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</si>
  <si>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</si>
  <si>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</si>
  <si>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</si>
  <si>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</si>
  <si>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</si>
  <si>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</si>
  <si>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</si>
  <si>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</si>
  <si>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</si>
  <si>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</si>
  <si>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</si>
  <si>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</si>
  <si>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</si>
  <si>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</si>
  <si>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</si>
  <si>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</si>
  <si>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</si>
  <si>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</si>
  <si>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</si>
  <si>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</si>
  <si>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</si>
  <si>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</si>
  <si>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</si>
  <si>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</si>
  <si>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</si>
  <si>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</si>
  <si>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</si>
  <si>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</si>
  <si>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</si>
  <si>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</si>
  <si>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</si>
  <si>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</si>
  <si>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</si>
  <si>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</si>
  <si>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</si>
  <si>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</si>
  <si>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</si>
  <si>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</si>
  <si>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</si>
  <si>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</si>
  <si>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</si>
  <si>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</si>
  <si>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</si>
  <si>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</si>
  <si>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</si>
  <si>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</si>
  <si>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</si>
  <si>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</si>
  <si>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</si>
  <si>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</si>
  <si>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</si>
  <si>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</si>
  <si>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</si>
  <si>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</si>
  <si>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</si>
  <si>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</si>
  <si>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</si>
  <si>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</si>
  <si>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</si>
  <si>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</si>
  <si>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</si>
  <si>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</si>
  <si>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</si>
  <si>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</si>
  <si>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</si>
  <si>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</si>
  <si>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</si>
  <si>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</si>
  <si>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</si>
  <si>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</si>
  <si>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</si>
  <si>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</si>
  <si>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</si>
  <si>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</si>
  <si>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</si>
  <si>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</si>
  <si>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</si>
  <si>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</si>
  <si>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</si>
  <si>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</si>
  <si>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</si>
  <si>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</si>
  <si>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</si>
  <si>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</si>
  <si>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</si>
  <si>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</si>
  <si>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</si>
  <si>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</si>
  <si>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</si>
  <si>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</si>
  <si>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</si>
  <si>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</si>
  <si>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</si>
  <si>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</si>
  <si>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</si>
  <si>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</si>
  <si>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</si>
  <si>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</si>
  <si>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</si>
  <si>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</si>
  <si>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</si>
  <si>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</si>
  <si>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</si>
  <si>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</si>
  <si>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</si>
  <si>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</si>
  <si>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</si>
  <si>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</si>
  <si>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</si>
  <si>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</si>
  <si>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</si>
  <si>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</si>
  <si>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</si>
  <si>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</si>
  <si>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</si>
  <si>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</si>
  <si>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</si>
  <si>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</si>
  <si>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</si>
  <si>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</si>
  <si>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</si>
  <si>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</si>
  <si>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</si>
  <si>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</si>
  <si>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</si>
  <si>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</si>
  <si>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</si>
  <si>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</si>
  <si>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</si>
  <si>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</si>
  <si>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</si>
  <si>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</si>
  <si>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</si>
  <si>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</si>
  <si>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</si>
  <si>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</si>
  <si>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</si>
  <si>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</si>
  <si>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</si>
  <si>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</si>
  <si>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</si>
  <si>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</si>
  <si>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</si>
  <si>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</si>
  <si>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</si>
  <si>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</si>
  <si>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</si>
  <si>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</si>
  <si>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</si>
  <si>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</si>
  <si>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</si>
  <si>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</si>
  <si>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</si>
  <si>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</si>
  <si>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</si>
  <si>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</si>
  <si>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</si>
  <si>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</si>
  <si>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</si>
  <si>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</si>
  <si>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</si>
  <si>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</si>
  <si>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</si>
  <si>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</si>
  <si>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</si>
  <si>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</si>
  <si>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</si>
  <si>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</si>
  <si>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</si>
  <si>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</si>
  <si>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</si>
  <si>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</si>
  <si>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</si>
  <si>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</si>
  <si>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</si>
  <si>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</si>
  <si>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</si>
  <si>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</si>
  <si>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</si>
  <si>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</si>
  <si>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</si>
  <si>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</si>
  <si>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</si>
  <si>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</si>
  <si>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</si>
  <si>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</si>
  <si>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</si>
  <si>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</si>
  <si>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</si>
  <si>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</si>
  <si>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</si>
  <si>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</si>
  <si>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</si>
  <si>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</si>
  <si>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</si>
  <si>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</si>
  <si>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</si>
  <si>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</si>
  <si>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</si>
  <si>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</si>
  <si>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</si>
  <si>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</si>
  <si>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</si>
  <si>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</si>
  <si>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</si>
  <si>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</si>
  <si>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</si>
  <si>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</si>
  <si>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</si>
  <si>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</si>
  <si>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</si>
  <si>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</si>
  <si>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</si>
  <si>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</si>
  <si>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</si>
  <si>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</si>
  <si>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</si>
  <si>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</si>
  <si>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</si>
  <si>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</si>
  <si>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</si>
  <si>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</si>
  <si>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</si>
  <si>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</si>
  <si>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</si>
  <si>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</si>
  <si>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</si>
  <si>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</si>
  <si>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</si>
  <si>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</si>
  <si>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</si>
  <si>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</si>
  <si>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</si>
  <si>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</si>
  <si>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</si>
  <si>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</si>
  <si>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</si>
  <si>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</si>
  <si>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</si>
  <si>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</si>
  <si>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</si>
  <si>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</si>
  <si>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</si>
  <si>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</si>
  <si>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</si>
  <si>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</si>
  <si>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</si>
  <si>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</si>
  <si>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</si>
  <si>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</si>
  <si>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</si>
  <si>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</si>
  <si>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</si>
  <si>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</si>
  <si>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</si>
  <si>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</si>
  <si>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</si>
  <si>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</si>
  <si>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</si>
  <si>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</si>
  <si>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</si>
  <si>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</si>
  <si>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</si>
  <si>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</si>
  <si>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</si>
  <si>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</si>
  <si>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</si>
  <si>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</si>
  <si>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</si>
  <si>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</si>
  <si>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</si>
  <si>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</si>
  <si>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</si>
  <si>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</si>
  <si>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</si>
  <si>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</si>
  <si>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</si>
  <si>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</si>
  <si>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</si>
  <si>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</si>
  <si>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</si>
  <si>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</si>
  <si>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</si>
  <si>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</si>
  <si>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</si>
  <si>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</si>
  <si>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</si>
  <si>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</si>
  <si>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</si>
  <si>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</si>
  <si>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</si>
  <si>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</si>
  <si>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</si>
  <si>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</si>
  <si>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</si>
  <si>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</si>
  <si>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</si>
  <si>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</si>
  <si>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</si>
  <si>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</si>
  <si>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</si>
  <si>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</si>
  <si>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</si>
  <si>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</si>
  <si>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</si>
  <si>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</si>
  <si>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</si>
  <si>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</si>
  <si>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</si>
  <si>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</si>
  <si>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</si>
  <si>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</si>
  <si>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</si>
  <si>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</si>
  <si>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</si>
  <si>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</si>
  <si>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</si>
  <si>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</si>
  <si>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</si>
  <si>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</si>
  <si>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</si>
  <si>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</si>
  <si>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</si>
  <si>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</si>
  <si>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</si>
  <si>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</si>
  <si>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</si>
  <si>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</si>
  <si>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</si>
  <si>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</si>
  <si>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</si>
  <si>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</si>
  <si>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</si>
  <si>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</si>
  <si>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</si>
  <si>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</si>
  <si>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</si>
  <si>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</si>
  <si>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</si>
  <si>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</si>
  <si>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</si>
  <si>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</si>
  <si>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</si>
  <si>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</si>
  <si>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</si>
  <si>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</si>
  <si>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</si>
  <si>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</si>
  <si>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</si>
  <si>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</si>
  <si>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</si>
  <si>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</si>
  <si>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</si>
  <si>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</si>
  <si>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</si>
  <si>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</si>
  <si>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</si>
  <si>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</si>
  <si>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</si>
  <si>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</si>
  <si>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</si>
  <si>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</si>
  <si>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</si>
  <si>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</si>
  <si>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</si>
  <si>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</si>
  <si>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</si>
  <si>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</si>
  <si>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</si>
  <si>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</si>
  <si>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</si>
  <si>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</si>
  <si>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</si>
  <si>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</si>
  <si>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</si>
  <si>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</si>
  <si>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</si>
  <si>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</si>
  <si>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</si>
  <si>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</si>
  <si>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</si>
  <si>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</si>
  <si>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</si>
  <si>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</si>
  <si>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</si>
  <si>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</si>
  <si>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</si>
  <si>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</si>
  <si>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</si>
  <si>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</si>
  <si>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</si>
  <si>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</si>
  <si>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</si>
  <si>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</si>
  <si>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</si>
  <si>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</si>
  <si>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</si>
  <si>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</si>
  <si>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</si>
  <si>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</si>
  <si>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</si>
  <si>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</si>
  <si>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</si>
  <si>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</si>
  <si>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</si>
  <si>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</si>
  <si>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</si>
  <si>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</si>
  <si>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</si>
  <si>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</si>
  <si>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</si>
  <si>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</si>
  <si>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</si>
  <si>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</si>
  <si>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</si>
  <si>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</si>
  <si>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</si>
  <si>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</si>
  <si>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</si>
  <si>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</si>
  <si>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</si>
  <si>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</si>
  <si>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</si>
  <si>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</si>
  <si>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</si>
  <si>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</si>
  <si>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</si>
  <si>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</si>
  <si>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</si>
  <si>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</si>
  <si>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</si>
  <si>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</si>
  <si>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</si>
  <si>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</si>
  <si>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</si>
  <si>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</si>
  <si>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</si>
  <si>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</si>
  <si>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</si>
  <si>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</si>
  <si>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</si>
  <si>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</si>
  <si>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</si>
  <si>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</si>
  <si>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</si>
  <si>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</si>
  <si>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</si>
  <si>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</si>
  <si>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</si>
  <si>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</si>
  <si>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</si>
  <si>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</si>
  <si>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</si>
  <si>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</si>
  <si>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</si>
  <si>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</si>
  <si>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</si>
  <si>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</si>
  <si>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</si>
  <si>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</si>
  <si>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</si>
  <si>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</si>
  <si>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</si>
  <si>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</si>
  <si>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</si>
  <si>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</si>
  <si>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</si>
  <si>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</si>
  <si>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</si>
  <si>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</si>
  <si>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</si>
  <si>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</si>
  <si>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</si>
  <si>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</si>
  <si>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</si>
  <si>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</si>
  <si>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</si>
  <si>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</si>
  <si>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</si>
  <si>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</si>
  <si>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</si>
  <si>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</si>
  <si>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</si>
  <si>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</si>
  <si>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</si>
  <si>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</si>
  <si>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</si>
  <si>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</si>
  <si>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</si>
  <si>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</si>
  <si>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</si>
  <si>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</si>
  <si>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</si>
  <si>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</si>
  <si>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</si>
  <si>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</si>
  <si>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</si>
  <si>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</si>
  <si>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</si>
  <si>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</si>
  <si>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</si>
  <si>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</si>
  <si>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</si>
  <si>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</si>
  <si>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</si>
  <si>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</si>
  <si>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</si>
  <si>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</si>
  <si>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</si>
  <si>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</si>
  <si>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</si>
  <si>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</si>
  <si>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</si>
  <si>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</si>
  <si>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</si>
  <si>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</si>
  <si>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</si>
  <si>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</si>
  <si>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</si>
  <si>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</si>
  <si>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</si>
  <si>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</si>
  <si>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</si>
  <si>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</si>
  <si>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</si>
  <si>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</si>
  <si>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</si>
  <si>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</si>
  <si>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</si>
  <si>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</si>
  <si>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</si>
  <si>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</si>
  <si>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</si>
  <si>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</si>
  <si>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</si>
  <si>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</si>
  <si>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</si>
  <si>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</si>
  <si>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</si>
  <si>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</si>
  <si>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</si>
  <si>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</si>
  <si>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</si>
  <si>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</si>
  <si>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</si>
  <si>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</si>
  <si>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</si>
  <si>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</si>
  <si>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</si>
  <si>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</si>
  <si>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</si>
  <si>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</si>
  <si>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</si>
  <si>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</si>
  <si>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</si>
  <si>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</si>
  <si>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</si>
  <si>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</si>
  <si>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</si>
  <si>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</si>
  <si>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</si>
  <si>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</si>
  <si>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</si>
  <si>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</si>
  <si>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</si>
  <si>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</si>
  <si>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</si>
  <si>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</si>
  <si>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</si>
  <si>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</si>
  <si>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</si>
  <si>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</si>
  <si>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</si>
  <si>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</si>
  <si>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</si>
  <si>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</si>
  <si>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</si>
  <si>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</si>
  <si>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</si>
  <si>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</si>
  <si>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</si>
  <si>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</si>
  <si>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</si>
  <si>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</si>
  <si>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</si>
  <si>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</si>
  <si>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</si>
  <si>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</si>
  <si>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</si>
  <si>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</si>
  <si>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</si>
  <si>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</si>
  <si>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</si>
  <si>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</si>
  <si>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</si>
  <si>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</si>
  <si>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</si>
  <si>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</si>
  <si>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</si>
  <si>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</si>
  <si>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</si>
  <si>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</si>
  <si>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</si>
  <si>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</si>
  <si>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</si>
  <si>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</si>
  <si>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</si>
  <si>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</si>
  <si>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</si>
  <si>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</si>
  <si>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</si>
  <si>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</si>
  <si>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</si>
  <si>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</si>
  <si>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</si>
  <si>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</si>
  <si>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</si>
  <si>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</si>
  <si>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</si>
  <si>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</si>
  <si>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</si>
  <si>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</si>
  <si>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</si>
  <si>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</si>
  <si>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</si>
  <si>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</si>
  <si>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</si>
  <si>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</si>
  <si>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</si>
  <si>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</si>
  <si>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</si>
  <si>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</si>
  <si>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</si>
  <si>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</si>
  <si>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</si>
  <si>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</si>
  <si>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</si>
  <si>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</si>
  <si>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</si>
  <si>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</si>
  <si>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</si>
  <si>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</si>
  <si>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</si>
  <si>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</si>
  <si>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</si>
  <si>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</si>
  <si>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</si>
  <si>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</si>
  <si>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</si>
  <si>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</si>
  <si>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</si>
  <si>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</si>
  <si>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</si>
  <si>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</si>
  <si>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</si>
  <si>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</si>
  <si>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</si>
  <si>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</si>
  <si>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</si>
  <si>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</si>
  <si>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</si>
  <si>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</si>
  <si>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</si>
  <si>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</si>
  <si>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</si>
  <si>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</si>
  <si>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</si>
  <si>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</si>
  <si>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</si>
  <si>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</si>
  <si>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</si>
  <si>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</si>
  <si>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</si>
  <si>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</si>
  <si>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</si>
  <si>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</si>
  <si>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</si>
  <si>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</si>
  <si>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</si>
  <si>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</si>
  <si>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</si>
  <si>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</si>
  <si>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</si>
  <si>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</si>
  <si>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</si>
  <si>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</si>
  <si>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</si>
  <si>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</si>
  <si>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</si>
  <si>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</si>
  <si>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</si>
  <si>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</si>
  <si>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</si>
  <si>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</si>
  <si>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</si>
  <si>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</si>
  <si>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</si>
  <si>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</si>
  <si>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</si>
  <si>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</si>
  <si>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</si>
  <si>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</si>
  <si>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</si>
  <si>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</si>
  <si>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</si>
  <si>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</si>
  <si>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</si>
  <si>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</si>
  <si>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</si>
  <si>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</si>
  <si>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</si>
  <si>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</si>
  <si>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</si>
  <si>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</si>
  <si>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</si>
  <si>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</si>
  <si>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</si>
  <si>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</si>
  <si>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</si>
  <si>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</si>
  <si>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</si>
  <si>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</si>
  <si>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</si>
  <si>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</si>
  <si>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</si>
  <si>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</si>
  <si>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</si>
  <si>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</si>
  <si>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</si>
  <si>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</si>
  <si>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</si>
  <si>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</si>
  <si>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</si>
  <si>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</si>
  <si>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</si>
  <si>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</si>
  <si>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</si>
  <si>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</si>
  <si>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</si>
  <si>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</si>
  <si>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</si>
  <si>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</si>
  <si>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</si>
  <si>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</si>
  <si>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</si>
  <si>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</si>
  <si>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</si>
  <si>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</si>
  <si>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</si>
  <si>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</si>
  <si>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</si>
  <si>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</si>
  <si>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</si>
  <si>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</si>
  <si>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</si>
  <si>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</si>
  <si>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</si>
  <si>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</si>
  <si>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</si>
  <si>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</si>
  <si>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</si>
  <si>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</si>
  <si>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</si>
  <si>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</si>
  <si>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</si>
  <si>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</si>
  <si>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</si>
  <si>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</si>
  <si>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</si>
  <si>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</si>
  <si>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</si>
  <si>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</si>
  <si>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</si>
  <si>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</si>
  <si>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</si>
  <si>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</si>
  <si>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</si>
  <si>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</si>
  <si>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</si>
  <si>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</si>
  <si>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</si>
  <si>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</si>
  <si>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</si>
  <si>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</si>
  <si>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</si>
  <si>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</si>
  <si>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</si>
  <si>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</si>
  <si>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</si>
  <si>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</si>
  <si>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</si>
  <si>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</si>
  <si>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</si>
  <si>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</si>
  <si>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</si>
  <si>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</si>
  <si>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</si>
  <si>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</si>
  <si>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</si>
  <si>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</si>
  <si>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</si>
  <si>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</si>
  <si>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</si>
  <si>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</si>
  <si>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</si>
  <si>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</si>
  <si>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</si>
  <si>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</si>
  <si>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</si>
  <si>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</si>
  <si>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</si>
  <si>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</si>
  <si>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</si>
  <si>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</si>
  <si>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</si>
  <si>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</si>
  <si>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</si>
  <si>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</si>
  <si>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</si>
  <si>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</si>
  <si>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</si>
  <si>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</si>
  <si>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</si>
  <si>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</si>
  <si>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</si>
  <si>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</si>
  <si>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</si>
  <si>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</si>
  <si>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</si>
  <si>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</si>
  <si>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</si>
  <si>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</si>
  <si>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</si>
  <si>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</si>
  <si>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</si>
  <si>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</si>
  <si>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</si>
  <si>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</si>
  <si>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</si>
  <si>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</si>
  <si>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</si>
  <si>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</si>
  <si>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</si>
  <si>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</si>
  <si>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</si>
  <si>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</si>
  <si>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</si>
  <si>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</si>
  <si>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</si>
  <si>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</si>
  <si>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</si>
  <si>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</si>
  <si>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</si>
  <si>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</si>
  <si>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</si>
  <si>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</si>
  <si>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</si>
  <si>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</si>
  <si>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</si>
  <si>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</si>
  <si>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</si>
  <si>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</si>
  <si>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</si>
  <si>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</si>
  <si>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</si>
  <si>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</si>
  <si>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</si>
  <si>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</si>
  <si>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</si>
  <si>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</si>
  <si>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</si>
  <si>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</si>
  <si>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</si>
  <si>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</si>
  <si>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</si>
  <si>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</si>
  <si>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</si>
  <si>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</si>
  <si>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</si>
  <si>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</si>
  <si>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</si>
  <si>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</si>
  <si>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</si>
  <si>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</si>
  <si>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</si>
  <si>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</si>
  <si>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</si>
  <si>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</si>
  <si>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</si>
  <si>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</si>
  <si>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</si>
  <si>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</si>
  <si>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</si>
  <si>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</si>
  <si>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</si>
  <si>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</si>
  <si>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</si>
  <si>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</si>
  <si>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</si>
  <si>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</si>
  <si>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</si>
  <si>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</si>
  <si>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</si>
  <si>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</si>
  <si>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</si>
  <si>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</si>
  <si>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</si>
  <si>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</si>
  <si>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</si>
  <si>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</si>
  <si>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</si>
  <si>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</si>
  <si>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</si>
  <si>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</si>
  <si>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</si>
  <si>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</si>
  <si>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</si>
  <si>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</si>
  <si>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</si>
  <si>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</si>
  <si>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</si>
  <si>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</si>
  <si>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</si>
  <si>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</si>
  <si>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</si>
  <si>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</si>
  <si>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</si>
  <si>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</si>
  <si>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</si>
  <si>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</si>
  <si>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</si>
  <si>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</si>
  <si>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</si>
  <si>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</si>
  <si>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</si>
  <si>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</si>
  <si>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</si>
  <si>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</si>
  <si>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</si>
  <si>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</si>
  <si>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</si>
  <si>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</si>
  <si>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</si>
  <si>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</si>
  <si>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</si>
  <si>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</si>
  <si>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</si>
  <si>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</si>
  <si>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</si>
  <si>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</si>
  <si>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</si>
  <si>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</si>
  <si>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</si>
  <si>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</si>
  <si>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</si>
  <si>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</si>
  <si>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</si>
  <si>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</si>
  <si>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</si>
  <si>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</si>
  <si>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</si>
  <si>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</si>
  <si>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</si>
  <si>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</si>
  <si>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</si>
  <si>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</si>
  <si>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</si>
  <si>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</si>
  <si>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</si>
  <si>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</si>
  <si>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</si>
  <si>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</si>
  <si>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</si>
  <si>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</si>
  <si>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</si>
  <si>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</si>
  <si>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</si>
  <si>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</si>
  <si>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</si>
  <si>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</si>
  <si>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</si>
  <si>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</si>
  <si>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</si>
  <si>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</si>
  <si>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</si>
  <si>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</si>
  <si>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</si>
  <si>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</si>
  <si>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</si>
  <si>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</si>
  <si>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</si>
  <si>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</si>
  <si>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</si>
  <si>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</si>
  <si>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</si>
  <si>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</si>
  <si>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</si>
  <si>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</si>
  <si>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</si>
  <si>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</si>
  <si>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</si>
  <si>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</si>
  <si>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</si>
  <si>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</si>
  <si>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</si>
  <si>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</si>
  <si>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</si>
  <si>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</si>
  <si>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</si>
  <si>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</si>
  <si>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</si>
  <si>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</si>
  <si>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</si>
  <si>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</si>
  <si>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</si>
  <si>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</si>
  <si>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</si>
  <si>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</si>
  <si>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</si>
  <si>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</si>
  <si>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</si>
  <si>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</si>
  <si>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</si>
  <si>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</si>
  <si>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</si>
  <si>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</si>
  <si>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</si>
  <si>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</si>
  <si>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</si>
  <si>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</si>
  <si>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</si>
  <si>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</si>
  <si>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</si>
  <si>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</si>
  <si>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</si>
  <si>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</si>
  <si>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</si>
  <si>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</si>
  <si>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</si>
  <si>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</si>
  <si>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</si>
  <si>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</si>
  <si>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</si>
  <si>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</si>
  <si>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</si>
  <si>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</si>
  <si>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</si>
  <si>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</si>
  <si>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</si>
  <si>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</si>
  <si>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</si>
  <si>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</si>
  <si>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</si>
  <si>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</si>
  <si>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</si>
  <si>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</si>
  <si>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</si>
  <si>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</si>
  <si>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</si>
  <si>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</si>
  <si>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</si>
  <si>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</si>
  <si>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</si>
  <si>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</si>
  <si>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</si>
  <si>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</si>
  <si>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</si>
  <si>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</si>
  <si>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</si>
  <si>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</si>
  <si>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</si>
  <si>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</si>
  <si>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</si>
  <si>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</si>
  <si>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</si>
  <si>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</si>
  <si>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</si>
  <si>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</si>
  <si>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</si>
  <si>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</si>
  <si>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</si>
  <si>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</si>
  <si>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</si>
  <si>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</si>
  <si>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</si>
  <si>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</si>
  <si>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</si>
  <si>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</si>
  <si>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</si>
  <si>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</si>
  <si>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</si>
  <si>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</si>
  <si>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</si>
  <si>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</si>
  <si>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</si>
  <si>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</si>
  <si>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</si>
  <si>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</si>
  <si>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</si>
  <si>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</si>
  <si>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</si>
  <si>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</si>
  <si>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</si>
  <si>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</si>
  <si>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</si>
  <si>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</si>
  <si>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</si>
  <si>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</si>
  <si>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</si>
  <si>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</si>
  <si>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</si>
  <si>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</si>
  <si>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</si>
  <si>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</si>
  <si>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</si>
  <si>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</si>
  <si>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</si>
  <si>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</si>
  <si>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</si>
  <si>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</si>
  <si>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</si>
  <si>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</si>
  <si>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</si>
  <si>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</si>
  <si>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</si>
  <si>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</si>
  <si>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</si>
  <si>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</si>
  <si>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</si>
  <si>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</si>
  <si>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</si>
  <si>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</si>
  <si>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</si>
  <si>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</si>
  <si>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</si>
  <si>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</si>
  <si>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</si>
  <si>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</si>
  <si>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</si>
  <si>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</si>
  <si>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</si>
  <si>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</si>
  <si>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</si>
  <si>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</si>
  <si>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</si>
  <si>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</si>
  <si>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</si>
  <si>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</si>
  <si>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</si>
  <si>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</si>
  <si>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</si>
  <si>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</si>
  <si>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</si>
  <si>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</si>
  <si>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</si>
  <si>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</si>
  <si>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</si>
  <si>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</si>
  <si>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</si>
  <si>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</si>
  <si>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</si>
  <si>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</si>
  <si>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</si>
  <si>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</si>
  <si>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</si>
  <si>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</si>
  <si>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</si>
  <si>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</si>
  <si>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</si>
  <si>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</si>
  <si>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</si>
  <si>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</si>
  <si>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</si>
  <si>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</si>
  <si>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</si>
  <si>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</si>
  <si>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</si>
  <si>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</si>
  <si>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</si>
  <si>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</si>
  <si>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</si>
  <si>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</si>
  <si>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</si>
  <si>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</si>
  <si>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</si>
  <si>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</si>
  <si>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</si>
  <si>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</si>
  <si>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</si>
  <si>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</si>
  <si>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</si>
  <si>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</si>
  <si>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</si>
  <si>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</si>
  <si>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</si>
  <si>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</si>
  <si>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</si>
  <si>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</si>
  <si>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</si>
  <si>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</si>
  <si>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</si>
  <si>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</si>
  <si>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</si>
  <si>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</si>
  <si>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</si>
  <si>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</si>
  <si>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</si>
  <si>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</si>
  <si>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</si>
  <si>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</si>
  <si>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</si>
  <si>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</si>
  <si>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</si>
  <si>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</si>
  <si>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</si>
  <si>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</si>
  <si>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</si>
  <si>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</si>
  <si>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</si>
  <si>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</si>
  <si>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</si>
  <si>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</si>
  <si>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</si>
  <si>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</si>
  <si>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</si>
  <si>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</si>
  <si>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</si>
  <si>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</si>
  <si>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</si>
  <si>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</si>
  <si>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</si>
  <si>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</si>
  <si>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</si>
  <si>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</si>
  <si>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</si>
  <si>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</si>
  <si>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</si>
  <si>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</si>
  <si>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</si>
  <si>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</si>
  <si>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</si>
  <si>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</si>
  <si>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</si>
  <si>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</si>
  <si>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</si>
  <si>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</si>
  <si>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</si>
  <si>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</si>
  <si>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</si>
  <si>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</si>
  <si>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</si>
  <si>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</si>
  <si>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</si>
  <si>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</si>
  <si>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</si>
  <si>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</si>
  <si>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</si>
  <si>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</si>
  <si>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</si>
  <si>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</si>
  <si>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</si>
  <si>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</si>
  <si>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</si>
  <si>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</si>
  <si>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</si>
  <si>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</si>
  <si>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</si>
  <si>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</si>
  <si>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</si>
  <si>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</si>
  <si>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</si>
  <si>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</si>
  <si>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</si>
  <si>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</si>
  <si>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</si>
  <si>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</si>
  <si>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</si>
  <si>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</si>
  <si>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</si>
  <si>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</si>
  <si>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</si>
  <si>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</si>
  <si>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</si>
  <si>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</si>
  <si>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</si>
  <si>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</si>
  <si>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</si>
  <si>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</si>
  <si>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</si>
  <si>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</si>
  <si>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</si>
  <si>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</si>
  <si>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</si>
  <si>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</si>
  <si>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</si>
  <si>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</si>
  <si>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</si>
  <si>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</si>
  <si>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</si>
  <si>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</si>
  <si>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</si>
  <si>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</si>
  <si>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</si>
  <si>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</si>
  <si>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</si>
  <si>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</si>
  <si>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</si>
  <si>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</si>
  <si>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</si>
  <si>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</si>
  <si>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</si>
  <si>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</si>
  <si>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</si>
  <si>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</si>
  <si>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</si>
  <si>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</si>
  <si>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</si>
  <si>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</si>
  <si>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</si>
  <si>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</si>
  <si>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</si>
  <si>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</si>
  <si>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</si>
  <si>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</si>
  <si>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</si>
  <si>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</si>
  <si>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</si>
  <si>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</si>
  <si>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</si>
  <si>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</si>
  <si>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</si>
  <si>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</si>
  <si>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</si>
  <si>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</si>
  <si>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</si>
  <si>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</si>
  <si>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</si>
  <si>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</si>
  <si>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</si>
  <si>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</si>
  <si>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</si>
  <si>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</si>
  <si>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</si>
  <si>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</si>
  <si>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</si>
  <si>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</si>
  <si>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</si>
  <si>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</si>
  <si>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</si>
  <si>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</si>
  <si>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</si>
  <si>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</si>
  <si>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</si>
  <si>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</si>
  <si>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</si>
  <si>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</si>
  <si>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</si>
  <si>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</si>
  <si>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</si>
  <si>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</si>
  <si>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</si>
  <si>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</si>
  <si>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</si>
  <si>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</si>
  <si>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</si>
  <si>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</si>
  <si>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</si>
  <si>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</si>
  <si>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</si>
  <si>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</si>
  <si>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</si>
  <si>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</si>
  <si>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</si>
  <si>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</si>
  <si>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</si>
  <si>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</si>
  <si>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</si>
  <si>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</si>
  <si>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</si>
  <si>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</si>
  <si>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</si>
  <si>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</si>
  <si>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</si>
  <si>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</si>
  <si>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</si>
  <si>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</si>
  <si>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</si>
  <si>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</si>
  <si>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</si>
  <si>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</si>
  <si>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</si>
  <si>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</si>
  <si>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</si>
  <si>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</si>
  <si>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</si>
  <si>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</si>
  <si>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</si>
  <si>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</si>
  <si>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</si>
  <si>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</si>
  <si>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</si>
  <si>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</si>
  <si>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</si>
  <si>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</si>
  <si>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</si>
  <si>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</si>
  <si>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</si>
  <si>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</si>
  <si>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</si>
  <si>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</si>
  <si>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</si>
  <si>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</si>
  <si>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</si>
  <si>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</si>
  <si>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</si>
  <si>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</si>
  <si>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</si>
  <si>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</si>
  <si>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</si>
  <si>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</si>
  <si>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</si>
  <si>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</si>
  <si>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</si>
  <si>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</si>
  <si>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</si>
  <si>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</si>
  <si>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</si>
  <si>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</si>
  <si>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</si>
  <si>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</si>
  <si>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</si>
  <si>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</si>
  <si>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</si>
  <si>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</si>
  <si>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</si>
  <si>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</si>
  <si>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</si>
  <si>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</si>
  <si>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</si>
  <si>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</si>
  <si>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</si>
  <si>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</si>
  <si>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</si>
  <si>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</si>
  <si>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</si>
  <si>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</si>
  <si>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</si>
  <si>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</si>
  <si>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</si>
  <si>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</si>
  <si>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</si>
  <si>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</si>
  <si>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</si>
  <si>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</si>
  <si>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</si>
  <si>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</si>
  <si>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</si>
  <si>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</si>
  <si>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</si>
  <si>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</si>
  <si>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</si>
  <si>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</si>
  <si>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</si>
  <si>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</si>
  <si>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</si>
  <si>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</si>
  <si>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</si>
  <si>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</si>
  <si>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</si>
  <si>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</si>
  <si>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</si>
  <si>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</si>
  <si>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</si>
  <si>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</si>
  <si>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</si>
  <si>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</si>
  <si>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</si>
  <si>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</si>
  <si>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</si>
  <si>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</si>
  <si>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</si>
  <si>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</si>
  <si>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</si>
  <si>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</si>
  <si>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</si>
  <si>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</si>
  <si>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</si>
  <si>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</si>
  <si>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</si>
  <si>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</si>
  <si>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</si>
  <si>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</si>
  <si>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</si>
  <si>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</si>
  <si>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</si>
  <si>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</si>
  <si>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</si>
  <si>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</si>
  <si>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</si>
  <si>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</si>
  <si>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</si>
  <si>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</si>
  <si>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</si>
  <si>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</si>
  <si>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</si>
  <si>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</si>
  <si>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</si>
  <si>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</si>
  <si>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</si>
  <si>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</si>
  <si>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</si>
  <si>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</si>
  <si>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</si>
  <si>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</si>
  <si>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</si>
  <si>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</si>
  <si>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</si>
  <si>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</si>
  <si>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</si>
  <si>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</si>
  <si>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</si>
  <si>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</si>
  <si>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</si>
  <si>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</si>
  <si>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</si>
  <si>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</si>
  <si>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</si>
  <si>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</si>
  <si>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</si>
  <si>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</si>
  <si>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</si>
  <si>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</si>
  <si>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</si>
  <si>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</si>
  <si>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</si>
  <si>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</si>
  <si>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</si>
  <si>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</si>
  <si>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</si>
  <si>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</si>
  <si>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</si>
  <si>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</si>
  <si>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</si>
  <si>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</si>
  <si>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</si>
  <si>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</si>
  <si>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</si>
  <si>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</si>
  <si>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</si>
  <si>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</si>
  <si>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</si>
  <si>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</si>
  <si>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</si>
  <si>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</si>
  <si>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</si>
  <si>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</si>
  <si>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</si>
  <si>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</si>
  <si>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</si>
  <si>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</si>
  <si>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</si>
  <si>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</si>
  <si>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</si>
  <si>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</si>
  <si>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</si>
  <si>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</si>
  <si>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</si>
  <si>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</si>
  <si>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</si>
  <si>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</si>
  <si>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</si>
  <si>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</si>
  <si>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</si>
  <si>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</si>
  <si>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</si>
  <si>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</si>
  <si>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</si>
  <si>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</si>
  <si>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</si>
  <si>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</si>
  <si>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</si>
  <si>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</si>
  <si>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</si>
  <si>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</si>
  <si>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</si>
  <si>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</si>
  <si>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</si>
  <si>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</si>
  <si>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</si>
  <si>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</si>
  <si>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</si>
  <si>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</si>
  <si>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</si>
  <si>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</si>
  <si>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</si>
  <si>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</si>
  <si>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</si>
  <si>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</si>
  <si>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</si>
  <si>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</si>
  <si>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</si>
  <si>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</si>
  <si>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</si>
  <si>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</si>
  <si>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</si>
  <si>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</si>
  <si>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</si>
  <si>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</si>
  <si>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</si>
  <si>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</si>
  <si>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</si>
  <si>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</si>
  <si>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</si>
  <si>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</si>
  <si>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</si>
  <si>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</si>
  <si>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</si>
  <si>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</si>
  <si>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</si>
  <si>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</si>
  <si>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</si>
  <si>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</si>
  <si>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</si>
  <si>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</si>
  <si>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</si>
  <si>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</si>
  <si>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</si>
  <si>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</si>
  <si>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</si>
  <si>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</si>
  <si>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</si>
  <si>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</si>
  <si>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</si>
  <si>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</si>
  <si>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</si>
  <si>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</si>
  <si>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</si>
  <si>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</si>
  <si>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</si>
  <si>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</si>
  <si>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</si>
  <si>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</si>
  <si>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</si>
  <si>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</si>
  <si>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</si>
  <si>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</si>
  <si>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</si>
  <si>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</si>
  <si>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</si>
  <si>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</si>
  <si>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</si>
  <si>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</si>
  <si>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</si>
  <si>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</si>
  <si>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</si>
  <si>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</si>
  <si>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</si>
  <si>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</si>
  <si>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</si>
  <si>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</si>
  <si>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</si>
  <si>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</si>
  <si>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</si>
  <si>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</si>
  <si>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</si>
  <si>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</si>
  <si>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</si>
  <si>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</si>
  <si>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</si>
  <si>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</si>
  <si>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</si>
  <si>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</si>
  <si>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</si>
  <si>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</si>
  <si>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</si>
  <si>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</si>
  <si>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</si>
  <si>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</si>
  <si>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</si>
  <si>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</si>
  <si>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</si>
  <si>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</si>
  <si>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</si>
  <si>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</si>
  <si>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</si>
  <si>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</si>
  <si>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</si>
  <si>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</si>
  <si>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</si>
  <si>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</si>
  <si>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</si>
  <si>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</si>
  <si>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</si>
  <si>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</si>
  <si>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</si>
  <si>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</si>
  <si>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</si>
  <si>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</si>
  <si>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</si>
  <si>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</si>
  <si>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</si>
  <si>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</si>
  <si>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</si>
  <si>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</si>
  <si>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</si>
  <si>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</si>
  <si>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</si>
  <si>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</si>
  <si>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</si>
  <si>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</si>
  <si>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</si>
  <si>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</si>
  <si>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</si>
  <si>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</si>
  <si>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</si>
  <si>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</si>
  <si>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</si>
  <si>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</si>
  <si>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</si>
  <si>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</si>
  <si>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</si>
  <si>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</si>
  <si>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</si>
  <si>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</si>
  <si>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</si>
  <si>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</si>
  <si>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</si>
  <si>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</si>
  <si>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</si>
  <si>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</si>
  <si>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</si>
  <si>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</si>
  <si>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</si>
  <si>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</si>
  <si>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</si>
  <si>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</si>
  <si>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</si>
  <si>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</si>
  <si>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</si>
  <si>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</si>
  <si>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</si>
  <si>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</si>
  <si>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</si>
  <si>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</si>
  <si>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</si>
  <si>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</si>
  <si>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</si>
  <si>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</si>
  <si>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</si>
  <si>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</si>
  <si>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</si>
  <si>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</si>
  <si>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</si>
  <si>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</si>
  <si>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</si>
  <si>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</si>
  <si>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</si>
  <si>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</si>
  <si>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</si>
  <si>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</si>
  <si>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</si>
  <si>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</si>
  <si>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</si>
  <si>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</si>
  <si>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</si>
  <si>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</si>
  <si>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</si>
  <si>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</si>
  <si>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</si>
  <si>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</si>
  <si>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</si>
  <si>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</si>
  <si>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</si>
  <si>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</si>
  <si>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</si>
  <si>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</si>
  <si>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</si>
  <si>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</si>
  <si>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</si>
  <si>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</si>
  <si>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</si>
  <si>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</si>
  <si>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</si>
  <si>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</si>
  <si>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</si>
  <si>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</si>
  <si>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</si>
  <si>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</si>
  <si>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</si>
  <si>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</si>
  <si>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</si>
  <si>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</si>
  <si>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</si>
  <si>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</si>
  <si>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</si>
  <si>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</si>
  <si>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</si>
  <si>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</si>
  <si>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</si>
  <si>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</si>
  <si>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</si>
  <si>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</si>
  <si>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</si>
  <si>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</si>
  <si>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</si>
  <si>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</si>
  <si>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</si>
  <si>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</si>
  <si>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</si>
  <si>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</si>
  <si>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</si>
  <si>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</si>
  <si>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</si>
  <si>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</si>
  <si>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</si>
  <si>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</si>
  <si>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</si>
  <si>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</si>
  <si>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</si>
  <si>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</si>
  <si>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</si>
  <si>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</si>
  <si>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</si>
  <si>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</si>
  <si>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</si>
  <si>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</si>
  <si>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</si>
  <si>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</si>
  <si>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</si>
  <si>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</si>
  <si>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</si>
  <si>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</si>
  <si>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</si>
  <si>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</si>
  <si>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</si>
  <si>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</si>
  <si>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</si>
  <si>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</si>
  <si>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</si>
  <si>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</si>
  <si>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</si>
  <si>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</si>
  <si>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</si>
  <si>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</si>
  <si>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</si>
  <si>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</si>
  <si>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</si>
  <si>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</si>
  <si>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</si>
  <si>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</si>
  <si>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</si>
  <si>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</si>
  <si>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</si>
  <si>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</si>
  <si>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</si>
  <si>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</si>
  <si>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</si>
  <si>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</si>
  <si>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</si>
  <si>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</si>
  <si>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</si>
  <si>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</si>
  <si>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</si>
  <si>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</si>
  <si>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</si>
  <si>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</si>
  <si>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</si>
  <si>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</si>
  <si>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</si>
  <si>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</si>
  <si>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</si>
  <si>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</si>
  <si>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</si>
  <si>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</si>
  <si>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</si>
  <si>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</si>
  <si>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</si>
  <si>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</si>
  <si>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</si>
  <si>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</si>
  <si>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</si>
  <si>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</si>
  <si>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</si>
  <si>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</si>
  <si>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</si>
  <si>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</si>
  <si>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</si>
  <si>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</si>
  <si>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</si>
  <si>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</si>
  <si>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</si>
  <si>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</si>
  <si>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</si>
  <si>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</si>
  <si>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</si>
  <si>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</si>
  <si>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</si>
  <si>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</si>
  <si>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</si>
  <si>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</si>
  <si>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</si>
  <si>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</si>
  <si>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</si>
  <si>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</si>
  <si>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</si>
  <si>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</si>
  <si>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</si>
  <si>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</si>
  <si>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</si>
  <si>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</si>
  <si>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</si>
  <si>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</si>
  <si>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</si>
  <si>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</si>
  <si>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</si>
  <si>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</si>
  <si>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</si>
  <si>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</si>
  <si>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</si>
  <si>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</si>
  <si>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</si>
  <si>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</si>
  <si>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</si>
  <si>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</si>
  <si>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</si>
  <si>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</si>
  <si>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</si>
  <si>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</si>
  <si>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</si>
  <si>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</si>
  <si>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</si>
  <si>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</si>
  <si>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</si>
  <si>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</si>
  <si>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</si>
  <si>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</si>
  <si>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</si>
  <si>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</si>
  <si>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</si>
  <si>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</si>
  <si>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</si>
  <si>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</si>
  <si>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</si>
  <si>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</si>
  <si>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</si>
  <si>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</si>
  <si>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</si>
  <si>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</si>
  <si>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</si>
  <si>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</si>
  <si>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</si>
  <si>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</si>
  <si>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</si>
  <si>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</si>
  <si>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</si>
  <si>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</si>
  <si>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</si>
  <si>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</si>
  <si>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</si>
  <si>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</si>
  <si>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</si>
  <si>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</si>
  <si>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</si>
  <si>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</si>
  <si>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</si>
  <si>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</si>
  <si>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</si>
  <si>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</si>
  <si>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</si>
  <si>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</si>
  <si>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</si>
  <si>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</si>
  <si>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</si>
  <si>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</si>
  <si>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</si>
  <si>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</si>
  <si>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</si>
  <si>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</si>
  <si>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</si>
  <si>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</si>
  <si>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</si>
  <si>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</si>
  <si>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</si>
  <si>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</si>
  <si>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</si>
  <si>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</si>
  <si>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</si>
  <si>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</si>
  <si>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</si>
  <si>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</si>
  <si>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</si>
  <si>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</si>
  <si>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</si>
  <si>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</si>
  <si>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</si>
  <si>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</si>
  <si>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</si>
  <si>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</si>
  <si>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</si>
  <si>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</si>
  <si>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</si>
  <si>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</si>
  <si>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</si>
  <si>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</si>
  <si>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</si>
  <si>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</si>
  <si>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</si>
  <si>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</si>
  <si>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</si>
  <si>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</si>
  <si>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</si>
  <si>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</si>
  <si>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</si>
  <si>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</si>
  <si>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</si>
  <si>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</si>
  <si>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</si>
  <si>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</si>
  <si>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</si>
  <si>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</si>
  <si>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</si>
  <si>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</si>
  <si>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</si>
  <si>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</si>
  <si>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</si>
  <si>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</si>
  <si>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</si>
  <si>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</si>
  <si>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</si>
  <si>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</si>
  <si>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</si>
  <si>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</si>
  <si>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</si>
  <si>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</si>
  <si>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</si>
  <si>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</si>
  <si>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</si>
  <si>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</si>
  <si>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</si>
  <si>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</si>
  <si>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</si>
  <si>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</si>
  <si>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</si>
  <si>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</si>
  <si>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</si>
  <si>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</si>
  <si>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</si>
  <si>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</si>
  <si>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</si>
  <si>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</si>
  <si>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</si>
  <si>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</si>
  <si>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</si>
  <si>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</si>
  <si>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</si>
  <si>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</si>
  <si>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</si>
  <si>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</si>
  <si>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</si>
  <si>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</si>
  <si>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</si>
  <si>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</si>
  <si>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</si>
  <si>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</si>
  <si>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</si>
  <si>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</si>
  <si>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</si>
  <si>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</si>
  <si>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</si>
  <si>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</si>
  <si>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</si>
  <si>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</si>
  <si>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</si>
  <si>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</si>
  <si>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</si>
  <si>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</si>
  <si>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</si>
  <si>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</si>
  <si>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</si>
  <si>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</si>
  <si>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</si>
  <si>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</si>
  <si>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</si>
  <si>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</si>
  <si>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</si>
  <si>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</si>
  <si>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</si>
  <si>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</si>
  <si>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</si>
  <si>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</si>
  <si>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</si>
  <si>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</si>
  <si>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</si>
  <si>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</si>
  <si>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</si>
  <si>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</si>
  <si>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</si>
  <si>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</si>
  <si>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</si>
  <si>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</si>
  <si>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</si>
  <si>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</si>
  <si>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</si>
  <si>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</si>
  <si>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</si>
  <si>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</si>
  <si>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</si>
  <si>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</si>
  <si>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</si>
  <si>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</si>
  <si>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</si>
  <si>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</si>
  <si>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</si>
  <si>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</si>
  <si>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</si>
  <si>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</si>
  <si>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</si>
  <si>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</si>
  <si>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</si>
  <si>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</si>
  <si>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</si>
  <si>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</si>
  <si>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</si>
  <si>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</si>
  <si>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</si>
  <si>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</si>
  <si>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</si>
  <si>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</si>
  <si>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</si>
  <si>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</si>
  <si>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</si>
  <si>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</si>
  <si>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</si>
  <si>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</si>
  <si>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</si>
  <si>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</si>
  <si>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</si>
  <si>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</si>
  <si>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</si>
  <si>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</si>
  <si>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</si>
  <si>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</si>
  <si>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</si>
  <si>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</si>
  <si>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</si>
  <si>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</si>
  <si>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</si>
  <si>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</si>
  <si>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</si>
  <si>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</si>
  <si>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</si>
  <si>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</si>
  <si>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</si>
  <si>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</si>
  <si>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</si>
  <si>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</si>
  <si>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</si>
  <si>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</si>
  <si>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</si>
  <si>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</si>
  <si>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</si>
  <si>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</si>
  <si>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</si>
  <si>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</si>
  <si>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</si>
  <si>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</si>
  <si>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</si>
  <si>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</si>
  <si>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</si>
  <si>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</si>
  <si>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</si>
  <si>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</si>
  <si>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</si>
  <si>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</si>
  <si>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</si>
  <si>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</si>
  <si>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</si>
  <si>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</si>
  <si>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</si>
  <si>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</si>
  <si>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</si>
  <si>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</si>
  <si>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</si>
  <si>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</si>
  <si>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</si>
  <si>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</si>
  <si>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</si>
  <si>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</si>
  <si>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</si>
  <si>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</si>
  <si>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</si>
  <si>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</si>
  <si>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</si>
  <si>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</si>
  <si>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</si>
  <si>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</si>
  <si>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</si>
  <si>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</si>
  <si>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</si>
  <si>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</si>
  <si>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</si>
  <si>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</si>
  <si>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</si>
  <si>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</si>
  <si>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</si>
  <si>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</si>
  <si>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</si>
  <si>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</si>
  <si>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</si>
  <si>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</si>
  <si>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</si>
  <si>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</si>
  <si>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</si>
  <si>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</si>
  <si>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</si>
  <si>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</si>
  <si>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</si>
  <si>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</si>
  <si>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</si>
  <si>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</si>
  <si>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</si>
  <si>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</si>
  <si>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</si>
  <si>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</si>
  <si>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</si>
  <si>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</si>
  <si>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</si>
  <si>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</si>
  <si>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</si>
  <si>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</si>
  <si>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</si>
  <si>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</si>
  <si>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</si>
  <si>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</si>
  <si>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</si>
  <si>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</si>
  <si>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</si>
  <si>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</si>
  <si>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</si>
  <si>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</si>
  <si>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</si>
  <si>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</si>
  <si>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</si>
  <si>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</si>
  <si>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</si>
  <si>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</si>
  <si>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</si>
  <si>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</si>
  <si>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</si>
  <si>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</si>
  <si>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</si>
  <si>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</si>
  <si>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</si>
  <si>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</si>
  <si>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</si>
  <si>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</si>
  <si>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</si>
  <si>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</si>
  <si>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</si>
  <si>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</si>
  <si>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</si>
  <si>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</si>
  <si>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</si>
  <si>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</si>
  <si>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</si>
  <si>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</si>
  <si>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</si>
  <si>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</si>
  <si>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</si>
  <si>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</si>
  <si>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</si>
  <si>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</si>
  <si>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</si>
  <si>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</si>
  <si>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</si>
  <si>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</si>
  <si>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</si>
  <si>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</si>
  <si>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</si>
  <si>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</si>
  <si>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</si>
  <si>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</si>
  <si>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</si>
  <si>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</si>
  <si>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</si>
  <si>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</si>
  <si>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</si>
  <si>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</si>
  <si>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</si>
  <si>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</si>
  <si>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</si>
  <si>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</si>
  <si>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</si>
  <si>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</si>
  <si>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</si>
  <si>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</si>
  <si>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</si>
  <si>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</si>
  <si>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</si>
  <si>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</si>
  <si>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</si>
  <si>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</si>
  <si>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</si>
  <si>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</si>
  <si>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</si>
  <si>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</si>
  <si>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</si>
  <si>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</si>
  <si>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</si>
  <si>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</si>
  <si>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</si>
  <si>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</si>
  <si>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</si>
  <si>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</si>
  <si>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</si>
  <si>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</si>
  <si>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</si>
  <si>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</si>
  <si>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</si>
  <si>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</si>
  <si>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</si>
  <si>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</si>
  <si>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</si>
  <si>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</si>
  <si>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</si>
  <si>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</si>
  <si>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</si>
  <si>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</si>
  <si>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</si>
  <si>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</si>
  <si>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</si>
  <si>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</si>
  <si>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</si>
  <si>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</si>
  <si>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</si>
  <si>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</si>
  <si>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</si>
  <si>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</si>
  <si>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</si>
  <si>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</si>
  <si>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</si>
  <si>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</si>
  <si>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</si>
  <si>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</si>
  <si>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</si>
  <si>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</si>
  <si>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</si>
  <si>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</si>
  <si>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</si>
  <si>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</si>
  <si>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</si>
  <si>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</si>
  <si>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</si>
  <si>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</si>
  <si>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</si>
  <si>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</si>
  <si>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</si>
  <si>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</si>
  <si>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</si>
  <si>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</si>
  <si>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</si>
  <si>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</si>
  <si>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</si>
  <si>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</si>
  <si>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</si>
  <si>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</si>
  <si>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</si>
  <si>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</si>
  <si>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</si>
  <si>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</si>
  <si>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</si>
  <si>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</si>
  <si>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</si>
  <si>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</si>
  <si>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</si>
  <si>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</si>
  <si>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</si>
  <si>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</si>
  <si>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</si>
  <si>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</si>
  <si>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</si>
  <si>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</si>
  <si>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</si>
  <si>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</si>
  <si>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</si>
  <si>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</si>
  <si>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</si>
  <si>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</si>
  <si>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</si>
  <si>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</si>
  <si>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</si>
  <si>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</si>
  <si>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</si>
  <si>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</si>
  <si>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</si>
  <si>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</si>
  <si>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</si>
  <si>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</si>
  <si>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</si>
  <si>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</si>
  <si>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</si>
  <si>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</si>
  <si>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</si>
  <si>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</si>
  <si>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</si>
  <si>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</si>
  <si>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</si>
  <si>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</si>
  <si>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</si>
  <si>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</si>
  <si>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</si>
  <si>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</si>
  <si>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</si>
  <si>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</si>
  <si>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</si>
  <si>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</si>
  <si>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</si>
  <si>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</si>
  <si>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</si>
  <si>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</si>
  <si>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</si>
  <si>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</si>
  <si>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</si>
  <si>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</si>
  <si>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</si>
  <si>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</si>
  <si>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</si>
  <si>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</si>
  <si>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</si>
  <si>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</si>
  <si>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</si>
  <si>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</si>
  <si>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</si>
  <si>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</si>
  <si>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</si>
  <si>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</si>
  <si>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</si>
  <si>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</si>
  <si>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</si>
  <si>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</si>
  <si>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</si>
  <si>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</si>
  <si>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</si>
  <si>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</si>
  <si>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</si>
  <si>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</si>
  <si>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</si>
  <si>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</si>
  <si>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</si>
  <si>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</si>
  <si>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</si>
  <si>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</si>
  <si>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</si>
  <si>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</si>
  <si>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</si>
  <si>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</si>
  <si>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</si>
  <si>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</si>
  <si>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</si>
  <si>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</si>
  <si>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</si>
  <si>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</si>
  <si>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</si>
  <si>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</si>
  <si>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</si>
  <si>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</si>
  <si>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</si>
  <si>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</si>
  <si>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</si>
  <si>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</si>
  <si>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</si>
  <si>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</si>
  <si>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</si>
  <si>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</si>
  <si>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</si>
  <si>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</si>
  <si>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</si>
  <si>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</si>
  <si>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</si>
  <si>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</si>
  <si>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</si>
  <si>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</si>
  <si>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</si>
  <si>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</si>
  <si>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</si>
  <si>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</si>
  <si>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</si>
  <si>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</si>
  <si>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</si>
  <si>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</si>
  <si>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</si>
  <si>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</si>
  <si>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</si>
  <si>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</si>
  <si>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</si>
  <si>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</si>
  <si>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</si>
  <si>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</si>
  <si>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</si>
  <si>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</si>
  <si>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</si>
  <si>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</si>
  <si>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</si>
  <si>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</si>
  <si>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</si>
  <si>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</si>
  <si>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</si>
  <si>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</si>
  <si>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</si>
  <si>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</si>
  <si>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</si>
  <si>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</si>
  <si>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</si>
  <si>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</si>
  <si>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</si>
  <si>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</si>
  <si>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</si>
  <si>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</si>
  <si>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</si>
  <si>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</si>
  <si>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</si>
  <si>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</si>
  <si>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</si>
  <si>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</si>
  <si>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</si>
  <si>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</si>
  <si>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</si>
  <si>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</si>
  <si>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</si>
  <si>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</si>
  <si>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</si>
  <si>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</si>
  <si>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</si>
  <si>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</si>
  <si>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</si>
  <si>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</si>
  <si>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</si>
  <si>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</si>
  <si>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</si>
  <si>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</si>
  <si>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</si>
  <si>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</si>
  <si>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</si>
  <si>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</si>
  <si>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</si>
  <si>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</si>
  <si>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</si>
  <si>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</si>
  <si>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</si>
  <si>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</si>
  <si>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</si>
  <si>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</si>
  <si>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</si>
  <si>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</si>
  <si>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</si>
  <si>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</si>
  <si>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</si>
  <si>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</si>
  <si>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</si>
  <si>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</si>
  <si>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</si>
  <si>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</si>
  <si>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</si>
  <si>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</si>
  <si>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</si>
  <si>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</si>
  <si>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</si>
  <si>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</si>
  <si>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</si>
  <si>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</si>
  <si>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</si>
  <si>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</si>
  <si>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</si>
  <si>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</si>
  <si>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</si>
  <si>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</si>
  <si>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</si>
  <si>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</si>
  <si>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</si>
  <si>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</si>
  <si>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</si>
  <si>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</si>
  <si>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</si>
  <si>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</si>
  <si>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</si>
  <si>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</si>
  <si>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</si>
  <si>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</si>
  <si>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</si>
  <si>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</si>
  <si>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</si>
  <si>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</si>
  <si>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</si>
  <si>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</si>
  <si>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</si>
  <si>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</si>
  <si>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</si>
  <si>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</si>
  <si>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</si>
  <si>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</si>
  <si>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</si>
  <si>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</si>
  <si>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</si>
  <si>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</si>
  <si>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</si>
  <si>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</si>
  <si>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</si>
  <si>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</si>
  <si>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</si>
  <si>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</si>
  <si>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</si>
  <si>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</si>
  <si>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</si>
  <si>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</si>
  <si>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</si>
  <si>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</si>
  <si>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</si>
  <si>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</si>
  <si>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</si>
  <si>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</si>
  <si>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</si>
  <si>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</si>
  <si>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</si>
  <si>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</si>
  <si>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</si>
  <si>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</si>
  <si>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</si>
  <si>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</si>
  <si>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</si>
  <si>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</si>
  <si>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</si>
  <si>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</si>
  <si>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</si>
  <si>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</si>
  <si>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</si>
  <si>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</si>
  <si>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</si>
  <si>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</si>
  <si>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</si>
  <si>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</si>
  <si>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</si>
  <si>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</si>
  <si>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</si>
  <si>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</si>
  <si>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</si>
  <si>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</si>
  <si>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</si>
  <si>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</si>
  <si>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</si>
  <si>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</si>
  <si>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</si>
  <si>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</si>
  <si>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</si>
  <si>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</si>
  <si>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</si>
  <si>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</si>
  <si>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</si>
  <si>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</si>
  <si>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</si>
  <si>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</si>
  <si>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</si>
  <si>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</si>
  <si>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</si>
  <si>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</si>
  <si>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</si>
  <si>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</si>
  <si>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</si>
  <si>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</si>
  <si>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</si>
  <si>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</si>
  <si>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</si>
  <si>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</si>
  <si>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</si>
  <si>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</si>
  <si>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</si>
  <si>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</si>
  <si>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</si>
  <si>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</si>
  <si>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</si>
  <si>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</si>
  <si>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</si>
  <si>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</si>
  <si>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</si>
  <si>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</si>
  <si>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</si>
  <si>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</si>
  <si>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</si>
  <si>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</si>
  <si>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</si>
  <si>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</si>
  <si>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</si>
  <si>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</si>
  <si>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</si>
  <si>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</si>
  <si>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</si>
  <si>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</si>
  <si>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</si>
  <si>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</si>
  <si>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</si>
  <si>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</si>
  <si>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</si>
  <si>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</si>
  <si>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</si>
  <si>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</si>
  <si>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</si>
  <si>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</si>
  <si>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</si>
  <si>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</si>
  <si>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</si>
  <si>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</si>
  <si>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</si>
  <si>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</si>
  <si>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</si>
  <si>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</si>
  <si>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</si>
  <si>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</si>
  <si>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</si>
  <si>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</si>
  <si>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</si>
  <si>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</si>
  <si>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</si>
  <si>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</si>
  <si>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</si>
  <si>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</si>
  <si>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</si>
  <si>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</si>
  <si>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</si>
  <si>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</si>
  <si>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</si>
  <si>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</si>
  <si>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</si>
  <si>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</si>
  <si>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</si>
  <si>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</si>
  <si>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</si>
  <si>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</si>
  <si>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</si>
  <si>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</si>
  <si>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</si>
  <si>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</si>
  <si>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</si>
  <si>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</si>
  <si>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</si>
  <si>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</si>
  <si>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</si>
  <si>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</si>
  <si>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</si>
  <si>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</si>
  <si>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</si>
  <si>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</si>
  <si>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</si>
  <si>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</si>
  <si>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</si>
  <si>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</si>
  <si>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</si>
  <si>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</si>
  <si>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</si>
  <si>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</si>
  <si>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</si>
  <si>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</si>
  <si>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</si>
  <si>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</si>
  <si>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</si>
  <si>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</si>
  <si>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</si>
  <si>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</si>
  <si>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</si>
  <si>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</si>
  <si>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</si>
  <si>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</si>
  <si>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</si>
  <si>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</si>
  <si>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</si>
  <si>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</si>
  <si>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</si>
  <si>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</si>
  <si>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</si>
  <si>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</si>
  <si>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</si>
  <si>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</si>
  <si>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</si>
  <si>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</si>
  <si>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</si>
  <si>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</si>
  <si>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</si>
  <si>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</si>
  <si>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</si>
  <si>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</si>
  <si>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</si>
  <si>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</si>
  <si>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</si>
  <si>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</si>
  <si>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</si>
  <si>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</si>
  <si>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</si>
  <si>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</si>
  <si>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</si>
  <si>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</si>
  <si>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</si>
  <si>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</si>
  <si>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</si>
  <si>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</si>
  <si>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</si>
  <si>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</si>
  <si>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</si>
  <si>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</si>
  <si>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</si>
  <si>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</si>
  <si>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</si>
  <si>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</si>
  <si>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</si>
  <si>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</si>
  <si>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</si>
  <si>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</si>
  <si>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</si>
  <si>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</si>
  <si>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</si>
  <si>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</si>
  <si>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</si>
  <si>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</si>
  <si>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</si>
  <si>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</si>
  <si>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</si>
  <si>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</si>
  <si>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</si>
  <si>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</si>
  <si>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</si>
  <si>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</si>
  <si>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</si>
  <si>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</si>
  <si>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</si>
  <si>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</si>
  <si>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</si>
  <si>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</si>
  <si>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</si>
  <si>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</si>
  <si>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</si>
  <si>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</si>
  <si>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</si>
  <si>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</si>
  <si>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</si>
  <si>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</si>
  <si>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</si>
  <si>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</si>
  <si>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</si>
  <si>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</si>
  <si>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</si>
  <si>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</si>
  <si>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</si>
  <si>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</si>
  <si>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</si>
  <si>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</si>
  <si>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</si>
  <si>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</si>
  <si>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</si>
  <si>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</si>
  <si>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</si>
  <si>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</si>
  <si>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</si>
  <si>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</si>
  <si>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</si>
  <si>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</si>
  <si>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</si>
  <si>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</si>
  <si>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</si>
  <si>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</si>
  <si>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</si>
  <si>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</si>
  <si>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</si>
  <si>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</si>
  <si>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</si>
  <si>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</si>
  <si>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</si>
  <si>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</si>
  <si>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</si>
  <si>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</si>
  <si>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</si>
  <si>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</si>
  <si>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</si>
  <si>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</si>
  <si>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</si>
  <si>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</si>
  <si>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</si>
  <si>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</si>
  <si>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</si>
  <si>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</si>
  <si>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</si>
  <si>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</si>
  <si>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</si>
  <si>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</si>
  <si>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</si>
  <si>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</si>
  <si>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</si>
  <si>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</si>
  <si>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</si>
  <si>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</si>
  <si>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</si>
  <si>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</si>
  <si>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</si>
  <si>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</si>
  <si>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</si>
  <si>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</si>
  <si>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</si>
  <si>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</si>
  <si>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</si>
  <si>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</si>
  <si>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</si>
  <si>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</si>
  <si>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</si>
  <si>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</si>
  <si>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</si>
  <si>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</si>
  <si>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</si>
  <si>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</si>
  <si>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</si>
  <si>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</si>
  <si>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</si>
  <si>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</si>
  <si>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</si>
  <si>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</si>
  <si>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</si>
  <si>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</si>
  <si>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</si>
  <si>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</si>
  <si>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</si>
  <si>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</si>
  <si>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</si>
  <si>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</si>
  <si>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</si>
  <si>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</si>
  <si>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</si>
  <si>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</si>
  <si>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</si>
  <si>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</si>
  <si>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</si>
  <si>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</si>
  <si>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</si>
  <si>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</si>
  <si>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</si>
  <si>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</si>
  <si>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</si>
  <si>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</si>
  <si>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</si>
  <si>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</si>
  <si>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</si>
  <si>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</si>
  <si>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</si>
  <si>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</si>
  <si>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</si>
  <si>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</si>
  <si>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</si>
  <si>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</si>
  <si>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</si>
  <si>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</si>
  <si>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</si>
  <si>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</si>
  <si>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</si>
  <si>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</si>
  <si>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</si>
  <si>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</si>
  <si>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</si>
  <si>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</si>
  <si>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</si>
  <si>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</si>
  <si>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</si>
  <si>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</si>
  <si>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</si>
  <si>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</si>
  <si>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</si>
  <si>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</si>
  <si>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</si>
  <si>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</si>
  <si>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</si>
  <si>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</si>
  <si>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</si>
  <si>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</si>
  <si>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</si>
  <si>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</si>
  <si>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</si>
  <si>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</si>
  <si>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</si>
  <si>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</si>
  <si>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</si>
  <si>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</si>
  <si>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</si>
  <si>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</si>
  <si>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</si>
  <si>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</si>
  <si>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</si>
  <si>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</si>
  <si>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</si>
  <si>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</si>
  <si>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</si>
  <si>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</si>
  <si>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</si>
  <si>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</si>
  <si>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</si>
  <si>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</si>
  <si>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</si>
  <si>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</si>
  <si>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</si>
  <si>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</si>
  <si>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</si>
  <si>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</si>
  <si>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</si>
  <si>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</si>
  <si>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</si>
  <si>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</si>
  <si>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</si>
  <si>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</si>
  <si>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</si>
  <si>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</si>
  <si>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</si>
  <si>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</si>
  <si>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</si>
  <si>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</si>
  <si>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</si>
  <si>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</si>
  <si>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</si>
  <si>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</si>
  <si>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</si>
  <si>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</si>
  <si>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</si>
  <si>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</si>
  <si>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</si>
  <si>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</si>
  <si>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</si>
  <si>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</si>
  <si>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</si>
  <si>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</si>
  <si>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</si>
  <si>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</si>
  <si>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</si>
  <si>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</si>
  <si>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</si>
  <si>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</si>
  <si>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</si>
  <si>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</si>
  <si>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</si>
  <si>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</si>
  <si>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</si>
  <si>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</si>
  <si>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</si>
  <si>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</si>
  <si>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</si>
  <si>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</si>
  <si>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</si>
  <si>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</si>
  <si>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</si>
  <si>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</si>
  <si>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</si>
  <si>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</si>
  <si>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</si>
  <si>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</si>
  <si>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</si>
  <si>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</si>
  <si>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</si>
  <si>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</si>
  <si>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</si>
  <si>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</si>
  <si>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</si>
  <si>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</si>
  <si>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</si>
  <si>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</si>
  <si>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</si>
  <si>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</si>
  <si>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</si>
  <si>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</si>
  <si>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</si>
  <si>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</si>
  <si>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</si>
  <si>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</si>
  <si>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</si>
  <si>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</si>
  <si>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</si>
  <si>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</si>
  <si>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</si>
  <si>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</si>
  <si>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</si>
  <si>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</si>
  <si>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</si>
  <si>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</si>
  <si>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</si>
  <si>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</si>
  <si>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</si>
  <si>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</si>
  <si>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</si>
  <si>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</si>
  <si>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</si>
  <si>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</si>
  <si>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</si>
  <si>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</si>
  <si>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</si>
  <si>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</si>
  <si>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</si>
  <si>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</si>
  <si>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</si>
  <si>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</si>
  <si>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</si>
  <si>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</si>
  <si>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</si>
  <si>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</si>
  <si>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</si>
  <si>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</si>
  <si>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</si>
  <si>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</si>
  <si>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</si>
  <si>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</si>
  <si>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</si>
  <si>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</si>
  <si>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</si>
  <si>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</si>
  <si>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</si>
  <si>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</si>
  <si>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</si>
  <si>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</si>
  <si>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</si>
  <si>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</si>
  <si>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</si>
  <si>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</si>
  <si>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</si>
  <si>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</si>
  <si>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</si>
  <si>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</si>
  <si>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</si>
  <si>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</si>
  <si>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</si>
  <si>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</si>
  <si>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</si>
  <si>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</si>
  <si>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</si>
  <si>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</si>
  <si>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</si>
  <si>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</si>
  <si>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</si>
  <si>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</si>
  <si>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</si>
  <si>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</si>
  <si>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</si>
  <si>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</si>
  <si>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</si>
  <si>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</si>
  <si>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</si>
  <si>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</si>
  <si>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</si>
  <si>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</si>
  <si>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</si>
  <si>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</si>
  <si>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</si>
  <si>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</si>
  <si>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</si>
  <si>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</si>
  <si>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</si>
  <si>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</si>
  <si>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</si>
  <si>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</si>
  <si>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</si>
  <si>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</si>
  <si>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</si>
  <si>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</si>
  <si>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</si>
  <si>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</si>
  <si>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</si>
  <si>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</si>
  <si>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</si>
  <si>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</si>
  <si>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</si>
  <si>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</si>
  <si>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</si>
  <si>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</si>
  <si>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</si>
  <si>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</si>
  <si>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</si>
  <si>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</si>
  <si>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</si>
  <si>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</si>
  <si>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</si>
  <si>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</si>
  <si>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</si>
  <si>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</si>
  <si>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</si>
  <si>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</si>
  <si>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</si>
  <si>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</si>
  <si>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</si>
  <si>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</si>
  <si>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</si>
  <si>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</si>
  <si>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</si>
  <si>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</si>
  <si>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</si>
  <si>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</si>
  <si>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</si>
  <si>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</si>
  <si>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</si>
  <si>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</si>
  <si>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</si>
  <si>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</si>
  <si>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</si>
  <si>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</si>
  <si>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</si>
  <si>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</si>
  <si>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</si>
  <si>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</si>
  <si>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</si>
  <si>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</si>
  <si>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</si>
  <si>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</si>
  <si>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</si>
  <si>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</si>
  <si>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</si>
  <si>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</si>
  <si>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</si>
  <si>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</si>
  <si>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</si>
  <si>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</si>
  <si>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</si>
  <si>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</si>
  <si>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</si>
  <si>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</si>
  <si>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</si>
  <si>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</si>
  <si>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</si>
  <si>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</si>
  <si>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</si>
  <si>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</si>
  <si>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</si>
  <si>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</si>
  <si>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</si>
  <si>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</si>
  <si>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</si>
  <si>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</si>
  <si>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</si>
  <si>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</si>
  <si>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</si>
  <si>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</si>
  <si>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</si>
  <si>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</si>
  <si>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</si>
  <si>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</si>
  <si>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</si>
  <si>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</si>
  <si>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</si>
  <si>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</si>
  <si>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</si>
  <si>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</si>
  <si>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</si>
  <si>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</si>
  <si>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</si>
  <si>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</si>
  <si>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</si>
  <si>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</si>
  <si>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</si>
  <si>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</si>
  <si>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</si>
  <si>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</si>
  <si>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</si>
  <si>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</si>
  <si>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</si>
  <si>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</si>
  <si>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</si>
  <si>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</si>
  <si>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</si>
  <si>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</si>
  <si>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</si>
  <si>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</si>
  <si>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</si>
  <si>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</si>
  <si>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</si>
  <si>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</si>
  <si>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</si>
  <si>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</si>
  <si>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</si>
  <si>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</si>
  <si>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</si>
  <si>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</si>
  <si>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</si>
  <si>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</si>
  <si>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</si>
  <si>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</si>
  <si>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</si>
  <si>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</si>
  <si>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</si>
  <si>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</si>
  <si>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</si>
  <si>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</si>
  <si>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</si>
  <si>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</si>
  <si>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</si>
  <si>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</si>
  <si>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</si>
  <si>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</si>
  <si>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</si>
  <si>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</si>
  <si>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</si>
  <si>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</si>
  <si>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</si>
  <si>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</si>
  <si>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</si>
  <si>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</si>
  <si>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</si>
  <si>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</si>
  <si>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</si>
  <si>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</si>
  <si>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</si>
  <si>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</si>
  <si>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</si>
  <si>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</si>
  <si>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</si>
  <si>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</si>
  <si>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</si>
  <si>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</si>
  <si>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</si>
  <si>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</si>
  <si>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</si>
  <si>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</si>
  <si>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</si>
  <si>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</si>
  <si>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</si>
  <si>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</si>
  <si>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</si>
  <si>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</si>
  <si>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</si>
  <si>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</si>
  <si>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</si>
  <si>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</si>
  <si>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</si>
  <si>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</si>
  <si>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</si>
  <si>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</si>
  <si>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</si>
  <si>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</si>
  <si>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</si>
  <si>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</si>
  <si>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</si>
  <si>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</si>
  <si>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</si>
  <si>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</si>
  <si>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</si>
  <si>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</si>
  <si>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</si>
  <si>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</si>
  <si>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</si>
  <si>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</si>
  <si>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</si>
  <si>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</si>
  <si>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</si>
  <si>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</si>
  <si>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</si>
  <si>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</si>
  <si>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</si>
  <si>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</si>
  <si>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</si>
  <si>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</si>
  <si>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</si>
  <si>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</si>
  <si>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</si>
  <si>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</si>
  <si>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</si>
  <si>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</si>
  <si>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</si>
  <si>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</si>
  <si>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</si>
  <si>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</si>
  <si>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</si>
  <si>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</si>
  <si>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</si>
  <si>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</si>
  <si>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</si>
  <si>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</si>
  <si>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</si>
  <si>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</si>
  <si>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</si>
  <si>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</si>
  <si>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</si>
  <si>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</si>
  <si>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</si>
  <si>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</si>
  <si>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</si>
  <si>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</si>
  <si>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</si>
  <si>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</si>
  <si>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</si>
  <si>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</si>
  <si>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</si>
  <si>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</si>
  <si>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</si>
  <si>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</si>
  <si>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</si>
  <si>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</si>
  <si>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</si>
  <si>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</si>
  <si>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</si>
  <si>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</si>
  <si>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</si>
  <si>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</si>
  <si>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</si>
  <si>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</si>
  <si>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</si>
  <si>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</si>
  <si>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</si>
  <si>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</si>
  <si>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</si>
  <si>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</si>
  <si>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</si>
  <si>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</si>
  <si>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</si>
  <si>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</si>
  <si>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</si>
  <si>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</si>
  <si>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</si>
  <si>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</si>
  <si>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</si>
  <si>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</si>
  <si>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</si>
  <si>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</si>
  <si>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</si>
  <si>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</si>
  <si>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</si>
  <si>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</si>
  <si>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</si>
  <si>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</si>
  <si>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</si>
  <si>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</si>
  <si>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</si>
  <si>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</si>
  <si>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</si>
  <si>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</si>
  <si>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</si>
  <si>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</si>
  <si>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</si>
  <si>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</si>
  <si>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</si>
  <si>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</si>
  <si>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</si>
  <si>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</si>
  <si>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</si>
  <si>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</si>
  <si>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</si>
  <si>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</si>
  <si>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</si>
  <si>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</si>
  <si>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</si>
  <si>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</si>
  <si>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</si>
  <si>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</si>
  <si>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</si>
  <si>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</si>
  <si>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</si>
  <si>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</si>
  <si>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</si>
  <si>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</si>
  <si>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</si>
  <si>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</si>
  <si>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</si>
  <si>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</si>
  <si>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</si>
  <si>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</si>
  <si>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</si>
  <si>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</si>
  <si>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</si>
  <si>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</si>
  <si>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</si>
  <si>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</si>
  <si>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</si>
  <si>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</si>
  <si>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</si>
  <si>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</si>
  <si>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</si>
  <si>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</si>
  <si>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</si>
  <si>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</si>
  <si>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</si>
  <si>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</si>
  <si>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</si>
  <si>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</si>
  <si>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</si>
  <si>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</si>
  <si>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</si>
  <si>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</si>
  <si>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</si>
  <si>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</si>
  <si>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</si>
  <si>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</si>
  <si>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</si>
  <si>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</si>
  <si>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</si>
  <si>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</si>
  <si>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</si>
  <si>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</si>
  <si>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</si>
  <si>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</si>
  <si>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</si>
  <si>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</si>
  <si>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</si>
  <si>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</si>
  <si>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</si>
  <si>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</si>
  <si>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</si>
  <si>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</si>
  <si>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</si>
  <si>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</si>
  <si>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</si>
  <si>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</si>
  <si>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</si>
  <si>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</si>
  <si>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</si>
  <si>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</si>
  <si>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</si>
  <si>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</si>
  <si>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</si>
  <si>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</si>
  <si>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</si>
  <si>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</si>
  <si>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</si>
  <si>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</si>
  <si>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</si>
  <si>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</si>
  <si>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</si>
  <si>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</si>
  <si>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</si>
  <si>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</si>
  <si>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</si>
  <si>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</si>
  <si>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</si>
  <si>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</si>
  <si>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</si>
  <si>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</si>
  <si>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</si>
  <si>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</si>
  <si>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</si>
  <si>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</si>
  <si>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</si>
  <si>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</si>
  <si>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</si>
  <si>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</si>
  <si>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</si>
  <si>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</si>
  <si>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</si>
  <si>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</si>
  <si>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</si>
  <si>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</si>
  <si>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</si>
  <si>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</si>
  <si>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</si>
  <si>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</si>
  <si>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</si>
  <si>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</si>
  <si>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</si>
  <si>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</si>
  <si>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</si>
  <si>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</si>
  <si>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</si>
  <si>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</si>
  <si>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</si>
  <si>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</si>
  <si>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</si>
  <si>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</si>
  <si>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</si>
  <si>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</si>
  <si>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</si>
  <si>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</si>
  <si>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</si>
  <si>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</si>
  <si>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</si>
  <si>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</si>
  <si>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</si>
  <si>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</si>
  <si>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</si>
  <si>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</si>
  <si>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</si>
  <si>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</si>
  <si>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</si>
  <si>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</si>
  <si>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</si>
  <si>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</si>
  <si>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</si>
  <si>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</si>
  <si>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</si>
  <si>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</si>
  <si>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</si>
  <si>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</si>
  <si>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</si>
  <si>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</si>
  <si>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</si>
  <si>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</si>
  <si>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</si>
  <si>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</si>
  <si>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</si>
  <si>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</si>
  <si>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</si>
  <si>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</si>
  <si>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</si>
  <si>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</si>
  <si>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</si>
  <si>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</si>
  <si>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</si>
  <si>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</si>
  <si>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</si>
  <si>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</si>
  <si>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</si>
  <si>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</si>
  <si>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</si>
  <si>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</si>
  <si>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</si>
  <si>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</si>
  <si>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</si>
  <si>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</si>
  <si>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</si>
  <si>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</si>
  <si>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</si>
  <si>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</si>
  <si>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</si>
  <si>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</si>
  <si>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</si>
  <si>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</si>
  <si>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</si>
  <si>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</si>
  <si>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</si>
  <si>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</si>
  <si>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</si>
  <si>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</si>
  <si>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</si>
  <si>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</si>
  <si>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</si>
  <si>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</si>
  <si>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</si>
  <si>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</si>
  <si>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</si>
  <si>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</si>
  <si>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</si>
  <si>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</si>
  <si>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</si>
  <si>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</si>
  <si>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</si>
  <si>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</si>
  <si>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</si>
  <si>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</si>
  <si>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</si>
  <si>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</si>
  <si>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</si>
  <si>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</si>
  <si>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</si>
  <si>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</si>
  <si>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</si>
  <si>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</si>
  <si>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</si>
  <si>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</si>
  <si>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</si>
  <si>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</si>
  <si>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</si>
  <si>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</si>
  <si>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</si>
  <si>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</si>
  <si>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</si>
  <si>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</si>
  <si>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</si>
  <si>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</si>
  <si>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</si>
  <si>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</si>
  <si>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</si>
  <si>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</si>
  <si>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</si>
  <si>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</si>
  <si>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</si>
  <si>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</si>
  <si>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</si>
  <si>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</si>
  <si>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</si>
  <si>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</si>
  <si>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</si>
  <si>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</si>
  <si>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</si>
  <si>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</si>
  <si>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</si>
  <si>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</si>
  <si>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</si>
  <si>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</si>
  <si>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</si>
  <si>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</si>
  <si>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</si>
  <si>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</si>
  <si>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</si>
  <si>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</si>
  <si>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</si>
  <si>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</si>
  <si>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</si>
  <si>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</si>
  <si>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</si>
  <si>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</si>
  <si>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</si>
  <si>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</si>
  <si>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</si>
  <si>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</si>
  <si>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</si>
  <si>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</si>
  <si>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</si>
  <si>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</si>
  <si>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</si>
  <si>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</si>
  <si>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</si>
  <si>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</si>
  <si>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</si>
  <si>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</si>
  <si>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</si>
  <si>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</si>
  <si>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</si>
  <si>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</si>
  <si>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</si>
  <si>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</si>
  <si>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</si>
  <si>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</si>
  <si>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</si>
  <si>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</si>
  <si>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</si>
  <si>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</si>
  <si>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</si>
  <si>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</si>
  <si>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</si>
  <si>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</si>
  <si>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</si>
  <si>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</si>
  <si>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</si>
  <si>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</si>
  <si>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</si>
  <si>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</si>
  <si>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</si>
  <si>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</si>
  <si>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</si>
  <si>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</si>
  <si>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</si>
  <si>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</si>
  <si>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</si>
  <si>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</si>
  <si>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</si>
  <si>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</si>
  <si>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</si>
  <si>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</si>
  <si>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</si>
  <si>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</si>
  <si>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</si>
  <si>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</si>
  <si>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</si>
  <si>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</si>
  <si>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</si>
  <si>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</si>
  <si>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</si>
  <si>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</si>
  <si>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</si>
  <si>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</si>
  <si>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</si>
  <si>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</si>
  <si>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</si>
  <si>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</si>
  <si>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</si>
  <si>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</si>
  <si>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</si>
  <si>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</si>
  <si>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</si>
  <si>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</si>
  <si>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</si>
  <si>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</si>
  <si>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</si>
  <si>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</si>
  <si>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</si>
  <si>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</si>
  <si>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</si>
  <si>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</si>
  <si>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</si>
  <si>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</si>
  <si>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</si>
  <si>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</si>
  <si>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</si>
  <si>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</si>
  <si>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</si>
  <si>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</si>
  <si>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</si>
  <si>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</si>
  <si>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</si>
  <si>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</si>
  <si>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</si>
  <si>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</si>
  <si>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</si>
  <si>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</si>
  <si>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</si>
  <si>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</si>
  <si>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</si>
  <si>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</si>
  <si>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</si>
  <si>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</si>
  <si>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</si>
  <si>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</si>
  <si>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</si>
  <si>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</si>
  <si>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</si>
  <si>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</si>
  <si>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</si>
  <si>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</si>
  <si>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</si>
  <si>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</si>
  <si>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</si>
  <si>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</si>
  <si>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</si>
  <si>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</si>
  <si>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</si>
  <si>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</si>
  <si>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</si>
  <si>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</si>
  <si>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</si>
  <si>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</si>
  <si>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</si>
  <si>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</si>
  <si>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</si>
  <si>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</si>
  <si>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</si>
  <si>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</si>
  <si>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</si>
  <si>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</si>
  <si>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</si>
  <si>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</si>
  <si>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</si>
  <si>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</si>
  <si>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</si>
  <si>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</si>
  <si>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</si>
  <si>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</si>
  <si>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</si>
  <si>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</si>
  <si>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</si>
  <si>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</si>
  <si>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</si>
  <si>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</si>
  <si>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</si>
  <si>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</si>
  <si>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</si>
  <si>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</si>
  <si>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</si>
  <si>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</si>
  <si>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</si>
  <si>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</si>
  <si>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</si>
  <si>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</si>
  <si>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</si>
  <si>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</si>
  <si>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</si>
  <si>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</si>
  <si>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</si>
  <si>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</si>
  <si>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</si>
  <si>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</si>
  <si>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</si>
  <si>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</si>
  <si>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</si>
  <si>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</si>
  <si>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</si>
  <si>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</si>
  <si>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</si>
  <si>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</si>
  <si>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</si>
  <si>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</si>
  <si>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</si>
  <si>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</si>
  <si>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</si>
  <si>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</si>
  <si>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</si>
  <si>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</si>
  <si>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</si>
  <si>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</si>
  <si>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</si>
  <si>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</si>
  <si>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</si>
  <si>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</si>
  <si>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</si>
  <si>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</si>
  <si>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</si>
  <si>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</si>
  <si>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</si>
  <si>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</si>
  <si>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</si>
  <si>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</si>
  <si>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</si>
  <si>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</si>
  <si>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</si>
  <si>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</si>
  <si>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</si>
  <si>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</si>
  <si>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</si>
  <si>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</si>
  <si>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</si>
  <si>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</si>
  <si>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</si>
  <si>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</si>
  <si>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</si>
  <si>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</si>
  <si>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</si>
  <si>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</si>
  <si>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</si>
  <si>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</si>
  <si>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</si>
  <si>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</si>
  <si>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</si>
  <si>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</si>
  <si>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</si>
  <si>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</si>
  <si>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</si>
  <si>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</si>
  <si>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</si>
  <si>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</si>
  <si>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</si>
  <si>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</si>
  <si>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</si>
  <si>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</si>
  <si>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</si>
  <si>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</si>
  <si>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</si>
  <si>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</si>
  <si>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</si>
  <si>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</si>
  <si>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</si>
  <si>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</si>
  <si>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</si>
  <si>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</si>
  <si>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</si>
  <si>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</si>
  <si>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</si>
  <si>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</si>
  <si>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</si>
  <si>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</si>
  <si>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</si>
  <si>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</si>
  <si>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</si>
  <si>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</si>
  <si>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</si>
  <si>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</si>
  <si>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</si>
  <si>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</si>
  <si>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</si>
  <si>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</si>
  <si>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</si>
  <si>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</si>
  <si>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</si>
  <si>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</si>
  <si>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</si>
  <si>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</si>
  <si>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</si>
  <si>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</si>
  <si>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</si>
  <si>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</si>
  <si>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</si>
  <si>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</si>
  <si>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</si>
  <si>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</si>
  <si>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</si>
  <si>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</si>
  <si>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</si>
  <si>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</si>
  <si>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</si>
  <si>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</si>
  <si>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</si>
  <si>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</si>
  <si>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</si>
  <si>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</si>
  <si>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</si>
  <si>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</si>
  <si>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</si>
  <si>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</si>
  <si>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</si>
  <si>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</si>
  <si>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</si>
  <si>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</si>
  <si>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</si>
  <si>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</si>
  <si>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</si>
  <si>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</si>
  <si>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</si>
  <si>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</si>
  <si>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</si>
  <si>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</si>
  <si>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</si>
  <si>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</si>
  <si>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</si>
  <si>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</si>
  <si>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</si>
  <si>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</si>
  <si>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</si>
  <si>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</si>
  <si>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</si>
  <si>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</si>
  <si>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</si>
  <si>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</si>
  <si>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</si>
  <si>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</si>
  <si>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</si>
  <si>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</si>
  <si>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</si>
  <si>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</si>
  <si>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</si>
  <si>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</si>
  <si>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</si>
  <si>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</si>
  <si>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</si>
  <si>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</si>
  <si>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</si>
  <si>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</si>
  <si>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</si>
  <si>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</si>
  <si>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</si>
  <si>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</si>
  <si>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</si>
  <si>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</si>
  <si>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</si>
  <si>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</si>
  <si>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</si>
  <si>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</si>
  <si>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</si>
  <si>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</si>
  <si>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</si>
  <si>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</si>
  <si>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</si>
  <si>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</si>
  <si>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</si>
  <si>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</si>
  <si>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</si>
  <si>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</si>
  <si>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</si>
  <si>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</si>
  <si>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</si>
  <si>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</si>
  <si>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</si>
  <si>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</si>
  <si>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</si>
  <si>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</si>
  <si>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</si>
  <si>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</si>
  <si>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</si>
  <si>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</si>
  <si>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</si>
  <si>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</si>
  <si>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</si>
  <si>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</si>
  <si>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</si>
  <si>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</si>
  <si>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</si>
  <si>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</si>
  <si>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</si>
  <si>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</si>
  <si>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</si>
  <si>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</si>
  <si>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</si>
  <si>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</si>
  <si>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</si>
  <si>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</si>
  <si>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</si>
  <si>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</si>
  <si>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</si>
  <si>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</si>
  <si>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</si>
  <si>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</si>
  <si>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</si>
  <si>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</si>
  <si>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</si>
  <si>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</si>
  <si>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</si>
  <si>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</si>
  <si>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</si>
  <si>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</si>
  <si>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</si>
  <si>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</si>
  <si>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</si>
  <si>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</si>
  <si>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</si>
  <si>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</si>
  <si>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</si>
  <si>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</si>
  <si>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</si>
  <si>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</si>
  <si>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</si>
  <si>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</si>
  <si>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</si>
  <si>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</si>
  <si>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</si>
  <si>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</si>
  <si>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</si>
  <si>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</si>
  <si>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</si>
  <si>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</si>
  <si>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</si>
  <si>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</si>
  <si>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</si>
  <si>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</si>
  <si>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</si>
  <si>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</si>
  <si>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</si>
  <si>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</si>
  <si>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</si>
  <si>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</si>
  <si>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</si>
  <si>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</si>
  <si>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</si>
  <si>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</si>
  <si>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</si>
  <si>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</si>
  <si>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</si>
  <si>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</si>
  <si>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</si>
  <si>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</si>
  <si>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</si>
  <si>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</si>
  <si>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</si>
  <si>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</si>
  <si>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</si>
  <si>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</si>
  <si>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</si>
  <si>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</si>
  <si>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</si>
  <si>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</si>
  <si>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</si>
  <si>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</si>
  <si>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</si>
  <si>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</si>
  <si>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</si>
  <si>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</si>
  <si>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</si>
  <si>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</si>
  <si>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</si>
  <si>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</si>
  <si>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</si>
  <si>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</si>
  <si>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</si>
  <si>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</si>
  <si>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</si>
  <si>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</si>
  <si>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</si>
  <si>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</si>
  <si>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</si>
  <si>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</si>
  <si>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</si>
  <si>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</si>
  <si>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</si>
  <si>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</si>
  <si>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</si>
  <si>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</si>
  <si>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</si>
  <si>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</si>
  <si>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</si>
  <si>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</si>
  <si>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</si>
  <si>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</si>
  <si>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</si>
  <si>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</si>
  <si>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</si>
  <si>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</si>
  <si>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</si>
  <si>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</si>
  <si>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</si>
  <si>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</si>
  <si>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</si>
  <si>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</si>
  <si>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</si>
  <si>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</si>
  <si>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</si>
  <si>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</si>
  <si>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</si>
  <si>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</si>
  <si>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</si>
  <si>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</si>
  <si>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</si>
  <si>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</si>
  <si>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</si>
  <si>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</si>
  <si>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</si>
  <si>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</si>
  <si>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</si>
  <si>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</si>
  <si>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</si>
  <si>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</si>
  <si>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</si>
  <si>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</si>
  <si>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</si>
  <si>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</si>
  <si>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</si>
  <si>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</si>
  <si>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</si>
  <si>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</si>
  <si>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</si>
  <si>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</si>
  <si>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</si>
  <si>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</si>
  <si>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</si>
  <si>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</si>
  <si>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</si>
  <si>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</si>
  <si>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</si>
  <si>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</si>
  <si>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</si>
  <si>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</si>
  <si>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</si>
  <si>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</si>
  <si>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</si>
  <si>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</si>
  <si>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</si>
  <si>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</si>
  <si>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</si>
  <si>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</si>
  <si>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</si>
  <si>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</si>
  <si>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</si>
  <si>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</si>
  <si>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</si>
  <si>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</si>
  <si>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</si>
  <si>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</si>
  <si>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</si>
  <si>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</si>
  <si>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</si>
  <si>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</si>
  <si>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</si>
  <si>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</si>
  <si>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</si>
  <si>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</si>
  <si>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</si>
  <si>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</si>
  <si>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</si>
  <si>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</si>
  <si>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</si>
  <si>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</si>
  <si>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</si>
  <si>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</si>
  <si>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</si>
  <si>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</si>
  <si>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</si>
  <si>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</si>
  <si>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</si>
  <si>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</si>
  <si>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</si>
  <si>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</si>
  <si>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</si>
  <si>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</si>
  <si>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</si>
  <si>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</si>
  <si>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</si>
  <si>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</si>
  <si>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</si>
  <si>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</si>
  <si>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</si>
  <si>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</si>
  <si>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</si>
  <si>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</si>
  <si>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</si>
  <si>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</si>
  <si>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</si>
  <si>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</si>
  <si>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</si>
  <si>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</si>
  <si>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</si>
  <si>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</si>
  <si>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</si>
  <si>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</si>
  <si>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</si>
  <si>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</si>
  <si>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</si>
  <si>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</si>
  <si>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</si>
  <si>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</si>
  <si>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</si>
  <si>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</si>
  <si>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</si>
  <si>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</si>
  <si>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</si>
  <si>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</si>
  <si>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</si>
  <si>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</si>
  <si>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</si>
  <si>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</si>
  <si>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</si>
  <si>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</si>
  <si>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</si>
  <si>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</si>
  <si>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</si>
  <si>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</si>
  <si>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</si>
  <si>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</si>
  <si>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</si>
  <si>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</si>
  <si>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</si>
  <si>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</si>
  <si>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</si>
  <si>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</si>
  <si>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</si>
  <si>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</si>
  <si>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</si>
  <si>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</si>
  <si>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</si>
  <si>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</si>
  <si>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</si>
  <si>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</si>
  <si>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</si>
  <si>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</si>
  <si>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</si>
  <si>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</si>
  <si>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</si>
  <si>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</si>
  <si>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</si>
  <si>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</si>
  <si>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</si>
  <si>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</si>
  <si>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</si>
  <si>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</si>
  <si>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</si>
  <si>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</si>
  <si>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</si>
  <si>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</si>
  <si>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</si>
  <si>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</si>
  <si>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</si>
  <si>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</si>
  <si>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</si>
  <si>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</si>
  <si>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</si>
  <si>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</si>
  <si>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</si>
  <si>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</si>
  <si>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</si>
  <si>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</si>
  <si>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</si>
  <si>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</si>
  <si>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</si>
  <si>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</si>
  <si>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</si>
  <si>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</si>
  <si>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</si>
  <si>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</si>
  <si>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</si>
  <si>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</si>
  <si>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</si>
  <si>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</si>
  <si>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</si>
  <si>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</si>
  <si>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</si>
  <si>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</si>
  <si>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</si>
  <si>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</si>
  <si>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</si>
  <si>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</si>
  <si>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</si>
  <si>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</si>
  <si>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</si>
  <si>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</si>
  <si>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</si>
  <si>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</si>
  <si>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</si>
  <si>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</si>
  <si>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</si>
  <si>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</si>
  <si>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</si>
  <si>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</si>
  <si>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</si>
  <si>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</si>
  <si>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</si>
  <si>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</si>
  <si>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</si>
  <si>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</si>
  <si>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</si>
  <si>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</si>
  <si>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</si>
  <si>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</si>
  <si>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</si>
  <si>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</si>
  <si>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</si>
  <si>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</si>
  <si>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</si>
  <si>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</si>
  <si>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</si>
  <si>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</si>
  <si>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</si>
  <si>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</si>
  <si>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</si>
  <si>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</si>
  <si>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</si>
  <si>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</si>
  <si>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</si>
  <si>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</si>
  <si>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</si>
  <si>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</si>
  <si>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</si>
  <si>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</si>
  <si>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</si>
  <si>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</si>
  <si>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</si>
  <si>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</si>
  <si>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</si>
  <si>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</si>
  <si>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</si>
  <si>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</si>
  <si>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</si>
  <si>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</si>
  <si>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</si>
  <si>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</si>
  <si>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</si>
  <si>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</si>
  <si>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</si>
  <si>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</si>
  <si>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</si>
  <si>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</si>
  <si>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</si>
  <si>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</si>
  <si>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</si>
  <si>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</si>
  <si>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</si>
  <si>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</si>
  <si>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</si>
  <si>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</si>
  <si>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</si>
  <si>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</si>
  <si>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</si>
  <si>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</si>
  <si>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</si>
  <si>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</si>
  <si>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</si>
  <si>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</si>
  <si>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</si>
  <si>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</si>
  <si>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</si>
  <si>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</si>
  <si>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</si>
  <si>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</si>
  <si>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</si>
  <si>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</si>
  <si>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</si>
  <si>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</si>
  <si>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</si>
  <si>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</si>
  <si>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</si>
  <si>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</si>
  <si>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</si>
  <si>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</si>
  <si>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</si>
  <si>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</si>
  <si>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</si>
  <si>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</si>
  <si>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</si>
  <si>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</si>
  <si>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</si>
  <si>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</si>
  <si>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</si>
  <si>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</si>
  <si>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</si>
  <si>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</si>
  <si>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</si>
  <si>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</si>
  <si>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</si>
  <si>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</si>
  <si>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</si>
  <si>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</si>
  <si>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</si>
  <si>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</si>
  <si>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</si>
  <si>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</si>
  <si>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</si>
  <si>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</si>
  <si>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</si>
  <si>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</si>
  <si>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</si>
  <si>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</si>
  <si>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</si>
  <si>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</si>
  <si>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</si>
  <si>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</si>
  <si>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</si>
  <si>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</si>
  <si>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</si>
  <si>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</si>
  <si>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</si>
  <si>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</si>
  <si>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</si>
  <si>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</si>
  <si>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</si>
  <si>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</si>
  <si>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</si>
  <si>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</si>
  <si>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</si>
  <si>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</si>
  <si>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</si>
  <si>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</si>
  <si>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</si>
  <si>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</si>
  <si>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</si>
  <si>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</si>
  <si>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</si>
  <si>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</si>
  <si>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</si>
  <si>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</si>
  <si>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</si>
  <si>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</si>
  <si>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</si>
  <si>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</si>
  <si>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</si>
  <si>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</si>
  <si>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</si>
  <si>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</si>
  <si>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</si>
  <si>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</si>
  <si>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</si>
  <si>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</si>
  <si>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</si>
  <si>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</si>
  <si>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</si>
  <si>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</si>
  <si>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</si>
  <si>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</si>
  <si>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</si>
  <si>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</si>
  <si>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</si>
  <si>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</si>
  <si>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</si>
  <si>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</si>
  <si>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</si>
  <si>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</si>
  <si>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</si>
  <si>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</si>
  <si>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</si>
  <si>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</si>
  <si>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</si>
  <si>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</si>
  <si>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</si>
  <si>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</si>
  <si>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</si>
  <si>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</si>
  <si>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</si>
  <si>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</si>
  <si>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</si>
  <si>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</si>
  <si>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</si>
  <si>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</si>
  <si>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</si>
  <si>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</si>
  <si>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</si>
  <si>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</si>
  <si>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</si>
  <si>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</si>
  <si>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</si>
  <si>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</si>
  <si>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</si>
  <si>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</si>
  <si>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</si>
  <si>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</si>
  <si>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</si>
  <si>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</si>
  <si>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</si>
  <si>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</si>
  <si>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</si>
  <si>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</si>
  <si>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</si>
  <si>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</si>
  <si>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</si>
  <si>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</si>
  <si>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</si>
  <si>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</si>
  <si>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</si>
  <si>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</si>
  <si>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</si>
  <si>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</si>
  <si>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</si>
  <si>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</si>
  <si>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</si>
  <si>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</si>
  <si>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</si>
  <si>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</si>
  <si>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</si>
  <si>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</si>
  <si>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</si>
  <si>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</si>
  <si>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</si>
  <si>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</si>
  <si>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</si>
  <si>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</si>
  <si>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</si>
  <si>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</si>
  <si>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</si>
  <si>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</si>
  <si>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</si>
  <si>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</si>
  <si>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</si>
  <si>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</si>
  <si>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</si>
  <si>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</si>
  <si>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</si>
  <si>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</si>
  <si>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</si>
  <si>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</si>
  <si>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</si>
  <si>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</si>
  <si>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</si>
  <si>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</si>
  <si>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</si>
  <si>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</si>
  <si>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</si>
  <si>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</si>
  <si>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</si>
  <si>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</si>
  <si>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</si>
  <si>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</si>
  <si>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</si>
  <si>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</si>
  <si>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</si>
  <si>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</si>
  <si>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</si>
  <si>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</si>
  <si>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</si>
  <si>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</si>
  <si>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</si>
  <si>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</si>
  <si>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</si>
  <si>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</si>
  <si>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</si>
  <si>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</si>
  <si>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</si>
  <si>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</si>
  <si>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</si>
  <si>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</si>
  <si>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</si>
  <si>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</si>
  <si>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</si>
  <si>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</si>
  <si>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</si>
  <si>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</si>
  <si>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</si>
  <si>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</si>
  <si>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</si>
  <si>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</si>
  <si>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</si>
  <si>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</si>
  <si>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</si>
  <si>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</si>
  <si>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</si>
  <si>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</si>
  <si>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</si>
  <si>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</si>
  <si>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</si>
  <si>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</si>
  <si>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</si>
  <si>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</si>
  <si>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</si>
  <si>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</si>
  <si>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</si>
  <si>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</si>
  <si>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</si>
  <si>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</si>
  <si>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</si>
  <si>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</si>
  <si>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</si>
  <si>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</si>
  <si>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</si>
  <si>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</si>
  <si>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</si>
  <si>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</si>
  <si>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</si>
  <si>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</si>
  <si>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</si>
  <si>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</si>
  <si>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</si>
  <si>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</si>
  <si>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</si>
  <si>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</si>
  <si>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</si>
  <si>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</si>
  <si>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</si>
  <si>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</si>
  <si>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</si>
  <si>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</si>
  <si>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</si>
  <si>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</si>
  <si>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</si>
  <si>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</si>
  <si>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</si>
  <si>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</si>
  <si>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</si>
  <si>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</si>
  <si>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</si>
  <si>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</si>
  <si>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</si>
  <si>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</si>
  <si>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</si>
  <si>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</si>
  <si>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</si>
  <si>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</si>
  <si>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</si>
  <si>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</si>
  <si>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</si>
  <si>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</si>
  <si>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</si>
  <si>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</si>
  <si>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</si>
  <si>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</si>
  <si>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</si>
  <si>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</si>
  <si>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</si>
  <si>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</si>
  <si>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</si>
  <si>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</si>
  <si>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</si>
  <si>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</si>
  <si>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</si>
  <si>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</si>
  <si>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</si>
  <si>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</si>
  <si>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</si>
  <si>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</si>
  <si>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</si>
  <si>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</si>
  <si>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</si>
  <si>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</si>
  <si>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</si>
  <si>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</si>
  <si>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</si>
  <si>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</si>
  <si>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</si>
  <si>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</si>
  <si>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</si>
  <si>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</si>
  <si>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</si>
  <si>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</si>
  <si>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</si>
  <si>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</si>
  <si>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</si>
  <si>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</si>
  <si>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</si>
  <si>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</si>
  <si>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</si>
  <si>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</si>
  <si>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</si>
  <si>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</si>
  <si>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</si>
  <si>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</si>
  <si>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</si>
  <si>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</si>
  <si>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</si>
  <si>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</si>
  <si>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</si>
  <si>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</si>
  <si>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</si>
  <si>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</si>
  <si>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</si>
  <si>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</si>
  <si>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</si>
  <si>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</si>
  <si>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</si>
  <si>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</si>
  <si>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</si>
  <si>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</si>
  <si>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</si>
  <si>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</si>
  <si>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</si>
  <si>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</si>
  <si>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</si>
  <si>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</si>
  <si>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</si>
  <si>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</si>
  <si>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</si>
  <si>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</si>
  <si>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</si>
  <si>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</si>
  <si>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</si>
  <si>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</si>
  <si>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</si>
  <si>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</si>
  <si>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</si>
  <si>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</si>
  <si>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</si>
  <si>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</si>
  <si>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</si>
  <si>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</si>
  <si>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</si>
  <si>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</si>
  <si>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</si>
  <si>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</si>
  <si>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</si>
  <si>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</si>
  <si>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</si>
  <si>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</si>
  <si>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</si>
  <si>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</si>
  <si>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</si>
  <si>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</si>
  <si>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</si>
  <si>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</si>
  <si>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</si>
  <si>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</si>
  <si>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</si>
  <si>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</si>
  <si>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</si>
  <si>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</si>
  <si>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</si>
  <si>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</si>
  <si>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</si>
  <si>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</si>
  <si>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</si>
  <si>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</si>
  <si>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</si>
  <si>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</si>
  <si>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</si>
  <si>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</si>
  <si>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</si>
  <si>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</si>
  <si>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</si>
  <si>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</si>
  <si>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</si>
  <si>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</si>
  <si>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</si>
  <si>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</si>
  <si>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</si>
  <si>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</si>
  <si>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</si>
  <si>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</si>
  <si>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</si>
  <si>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</si>
  <si>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</si>
  <si>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</si>
  <si>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</si>
  <si>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</si>
  <si>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</si>
  <si>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</si>
  <si>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</si>
  <si>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</si>
  <si>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</si>
  <si>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</si>
  <si>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</si>
  <si>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</si>
  <si>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</si>
  <si>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</si>
  <si>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</si>
  <si>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</si>
  <si>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</si>
  <si>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</si>
  <si>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</si>
  <si>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</si>
  <si>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</si>
  <si>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</si>
  <si>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</si>
  <si>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</si>
  <si>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</si>
  <si>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</si>
  <si>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</si>
  <si>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</si>
  <si>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</si>
  <si>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</si>
  <si>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</si>
  <si>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</si>
  <si>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</si>
  <si>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</si>
  <si>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</si>
  <si>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</si>
  <si>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</si>
  <si>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</si>
  <si>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</si>
  <si>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</si>
  <si>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</si>
  <si>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</si>
  <si>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</si>
  <si>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</si>
  <si>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</si>
  <si>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</si>
  <si>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</si>
  <si>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</si>
  <si>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</si>
  <si>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</si>
  <si>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</si>
  <si>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</si>
  <si>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</si>
  <si>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</si>
  <si>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</si>
  <si>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</si>
  <si>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</si>
  <si>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</si>
  <si>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</si>
  <si>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</si>
  <si>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</si>
  <si>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</si>
  <si>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</si>
  <si>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</si>
  <si>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</si>
  <si>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</si>
  <si>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</si>
  <si>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</si>
  <si>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</si>
  <si>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</si>
  <si>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</si>
  <si>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</si>
  <si>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</si>
  <si>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</si>
  <si>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</si>
  <si>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</si>
  <si>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</si>
  <si>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</si>
  <si>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</si>
  <si>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</si>
  <si>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</si>
  <si>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</si>
  <si>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</si>
  <si>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</si>
  <si>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</si>
  <si>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</si>
  <si>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</si>
  <si>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</si>
  <si>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</si>
  <si>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</si>
  <si>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</si>
  <si>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</si>
  <si>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</si>
  <si>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</si>
  <si>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</si>
  <si>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</si>
  <si>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</si>
  <si>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</si>
  <si>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</si>
  <si>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</si>
  <si>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</si>
  <si>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</si>
  <si>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</si>
  <si>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</si>
  <si>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</si>
  <si>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</si>
  <si>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</si>
  <si>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</si>
  <si>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</si>
  <si>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</si>
  <si>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</si>
  <si>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</si>
  <si>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</si>
  <si>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</si>
  <si>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</si>
  <si>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</si>
  <si>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</si>
  <si>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</si>
  <si>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</si>
  <si>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</si>
  <si>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</si>
  <si>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</si>
  <si>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</si>
  <si>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</si>
  <si>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</si>
  <si>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</si>
  <si>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</si>
  <si>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</si>
  <si>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</si>
  <si>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</si>
  <si>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</si>
  <si>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</si>
  <si>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</si>
  <si>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</si>
  <si>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</si>
  <si>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</si>
  <si>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</si>
  <si>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</si>
  <si>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</si>
  <si>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</si>
  <si>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</si>
  <si>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</si>
  <si>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</si>
  <si>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</si>
  <si>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</si>
  <si>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</si>
  <si>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</si>
  <si>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</si>
  <si>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</si>
  <si>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</si>
  <si>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</si>
  <si>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</si>
  <si>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</si>
  <si>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</si>
  <si>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</si>
  <si>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</si>
  <si>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</si>
  <si>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</si>
  <si>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</si>
  <si>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</si>
  <si>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</si>
  <si>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</si>
  <si>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</si>
  <si>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</si>
  <si>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</si>
  <si>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</si>
  <si>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</si>
  <si>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</si>
  <si>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</si>
  <si>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</si>
  <si>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</si>
  <si>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</si>
  <si>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</si>
  <si>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</si>
  <si>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</si>
  <si>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</si>
  <si>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</si>
  <si>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</si>
  <si>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</si>
  <si>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</si>
  <si>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</si>
  <si>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</si>
  <si>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</si>
  <si>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</si>
  <si>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</si>
  <si>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</si>
  <si>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</si>
  <si>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</si>
  <si>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</si>
  <si>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</si>
  <si>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</si>
  <si>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</si>
  <si>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</si>
  <si>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</si>
  <si>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</si>
  <si>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</si>
  <si>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</si>
  <si>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</si>
  <si>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</si>
  <si>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</si>
  <si>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</si>
  <si>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</si>
  <si>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</si>
  <si>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</si>
  <si>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</si>
  <si>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</si>
  <si>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</si>
  <si>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</si>
  <si>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</si>
  <si>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</si>
  <si>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</si>
  <si>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</si>
  <si>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</si>
  <si>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</si>
  <si>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</si>
  <si>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</si>
  <si>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</si>
  <si>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</si>
  <si>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</si>
  <si>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</si>
  <si>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</si>
  <si>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</si>
  <si>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</si>
  <si>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</si>
  <si>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</si>
  <si>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</si>
  <si>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</si>
  <si>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</si>
  <si>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</si>
  <si>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</si>
  <si>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</si>
  <si>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</si>
  <si>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</si>
  <si>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</si>
  <si>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</si>
  <si>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</si>
  <si>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</si>
  <si>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</si>
  <si>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</si>
  <si>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</si>
  <si>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</si>
  <si>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</si>
  <si>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</si>
  <si>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</si>
  <si>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</si>
  <si>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</si>
  <si>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</si>
  <si>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</si>
  <si>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</si>
  <si>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</si>
  <si>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</si>
  <si>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</si>
  <si>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</si>
  <si>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</si>
  <si>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</si>
  <si>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</si>
  <si>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</si>
  <si>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</si>
  <si>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</si>
  <si>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</si>
  <si>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</si>
  <si>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</si>
  <si>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</si>
  <si>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</si>
  <si>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</si>
  <si>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</si>
  <si>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</si>
  <si>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</si>
  <si>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</si>
  <si>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</si>
  <si>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</si>
  <si>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</si>
  <si>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</si>
  <si>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</si>
  <si>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</si>
  <si>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</si>
  <si>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</si>
  <si>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</si>
  <si>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</si>
  <si>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</si>
  <si>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</si>
  <si>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</si>
  <si>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</si>
  <si>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</si>
  <si>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</si>
  <si>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</si>
  <si>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</si>
  <si>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</si>
  <si>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</si>
  <si>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</si>
  <si>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</si>
  <si>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</si>
  <si>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</si>
  <si>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</si>
  <si>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</si>
  <si>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</si>
  <si>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</si>
  <si>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</si>
  <si>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</si>
  <si>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</si>
  <si>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</si>
  <si>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</si>
  <si>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</si>
  <si>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</si>
  <si>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</si>
  <si>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</si>
  <si>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</si>
  <si>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</si>
  <si>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</si>
  <si>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</si>
  <si>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</si>
  <si>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</si>
  <si>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</si>
  <si>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</si>
  <si>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</si>
  <si>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</si>
  <si>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</si>
  <si>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</si>
  <si>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</si>
  <si>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</si>
  <si>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</si>
  <si>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</si>
  <si>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</si>
  <si>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</si>
  <si>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</si>
  <si>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</si>
  <si>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</si>
  <si>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</si>
  <si>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</si>
  <si>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</si>
  <si>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</si>
  <si>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</si>
  <si>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</si>
  <si>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</si>
  <si>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</si>
  <si>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</si>
  <si>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</si>
  <si>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</si>
  <si>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</si>
  <si>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</si>
  <si>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</si>
  <si>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</si>
  <si>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</si>
  <si>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</si>
  <si>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</si>
  <si>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</si>
  <si>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</si>
  <si>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</si>
  <si>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</si>
  <si>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</si>
  <si>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</si>
  <si>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</si>
  <si>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</si>
  <si>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</si>
  <si>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</si>
  <si>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</si>
  <si>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</si>
  <si>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</si>
  <si>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</si>
  <si>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</si>
  <si>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</si>
  <si>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</si>
  <si>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</si>
  <si>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</si>
  <si>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</si>
  <si>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</si>
  <si>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</si>
  <si>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</si>
  <si>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</si>
  <si>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</si>
  <si>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</si>
  <si>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</si>
  <si>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</si>
  <si>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</si>
  <si>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</si>
  <si>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</si>
  <si>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</si>
  <si>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</si>
  <si>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</si>
  <si>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</si>
  <si>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</si>
  <si>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</si>
  <si>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</si>
  <si>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</si>
  <si>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</si>
  <si>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</si>
  <si>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</si>
  <si>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</si>
  <si>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</si>
  <si>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</si>
  <si>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</si>
  <si>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</si>
  <si>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</si>
  <si>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</si>
  <si>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</si>
  <si>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</si>
  <si>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</si>
  <si>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</si>
  <si>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</si>
  <si>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</si>
  <si>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</si>
  <si>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</si>
  <si>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</si>
  <si>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</si>
  <si>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</si>
  <si>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</si>
  <si>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</si>
  <si>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</si>
  <si>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</si>
  <si>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</si>
  <si>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</si>
  <si>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</si>
  <si>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</si>
  <si>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</si>
  <si>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</si>
  <si>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</si>
  <si>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</si>
  <si>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</si>
  <si>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</si>
  <si>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</si>
  <si>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</si>
  <si>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</si>
  <si>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</si>
  <si>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</si>
  <si>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</si>
  <si>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</si>
  <si>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</si>
  <si>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</si>
  <si>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</si>
  <si>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</si>
  <si>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</si>
  <si>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</si>
  <si>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</si>
  <si>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</si>
  <si>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</si>
  <si>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</si>
  <si>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</si>
  <si>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</si>
  <si>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</si>
  <si>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</si>
  <si>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</si>
  <si>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</si>
  <si>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</si>
  <si>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</si>
  <si>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</si>
  <si>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</si>
  <si>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</si>
  <si>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</si>
  <si>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</si>
  <si>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</si>
  <si>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</si>
  <si>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</si>
  <si>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</si>
  <si>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</si>
  <si>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</si>
  <si>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</si>
  <si>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</si>
  <si>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</si>
  <si>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</si>
  <si>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</si>
  <si>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</si>
  <si>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</si>
  <si>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</si>
  <si>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</si>
  <si>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</si>
  <si>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</si>
  <si>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</si>
  <si>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</si>
  <si>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</si>
  <si>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</si>
  <si>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</si>
  <si>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</si>
  <si>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</si>
  <si>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</si>
  <si>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</si>
  <si>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</si>
  <si>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</si>
  <si>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</si>
  <si>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</si>
  <si>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</si>
  <si>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</si>
  <si>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</si>
  <si>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</si>
  <si>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</si>
  <si>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</si>
  <si>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</si>
  <si>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</si>
  <si>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</si>
  <si>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</si>
  <si>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</si>
  <si>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</si>
  <si>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</si>
  <si>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</si>
  <si>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</si>
  <si>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</si>
  <si>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</si>
  <si>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</si>
  <si>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</si>
  <si>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</si>
  <si>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</si>
  <si>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</si>
  <si>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</si>
  <si>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</si>
  <si>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</si>
  <si>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</si>
  <si>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</si>
  <si>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</si>
  <si>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</si>
  <si>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</si>
  <si>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</si>
  <si>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</si>
  <si>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</si>
  <si>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</si>
  <si>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</si>
  <si>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</si>
  <si>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</si>
  <si>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</si>
  <si>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</si>
  <si>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</si>
  <si>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</si>
  <si>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</si>
  <si>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</si>
  <si>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</si>
  <si>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</si>
  <si>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</si>
  <si>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</si>
  <si>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</si>
  <si>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</si>
  <si>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</si>
  <si>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</si>
  <si>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</si>
  <si>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</si>
  <si>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</si>
  <si>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</si>
  <si>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</si>
  <si>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</si>
  <si>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</si>
  <si>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</si>
  <si>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</si>
  <si>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</si>
  <si>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</si>
  <si>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</si>
  <si>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</si>
  <si>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</si>
  <si>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</si>
  <si>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</si>
  <si>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</si>
  <si>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</si>
  <si>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</si>
  <si>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</si>
  <si>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</si>
  <si>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</si>
  <si>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</si>
  <si>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</si>
  <si>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</si>
  <si>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</si>
  <si>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</si>
  <si>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</si>
  <si>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</si>
  <si>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</si>
  <si>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</si>
  <si>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</si>
  <si>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</si>
  <si>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</si>
  <si>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</si>
  <si>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</si>
  <si>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</si>
  <si>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</si>
  <si>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</si>
  <si>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</si>
  <si>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</si>
  <si>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</si>
  <si>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</si>
  <si>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</si>
  <si>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</si>
  <si>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</si>
  <si>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</si>
  <si>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</si>
  <si>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</si>
  <si>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</si>
  <si>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</si>
  <si>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</si>
  <si>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</si>
  <si>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</si>
  <si>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</si>
  <si>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</si>
  <si>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</si>
  <si>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</si>
  <si>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</si>
  <si>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</si>
  <si>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</si>
  <si>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</si>
  <si>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</si>
  <si>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</si>
  <si>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</si>
  <si>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</si>
  <si>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</si>
  <si>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</si>
  <si>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</si>
  <si>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</si>
  <si>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</si>
  <si>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</si>
  <si>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</si>
  <si>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</si>
  <si>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</si>
  <si>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</si>
  <si>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</si>
  <si>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</si>
  <si>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</si>
  <si>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</si>
  <si>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</si>
  <si>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</si>
  <si>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</si>
  <si>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</si>
  <si>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</si>
  <si>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</si>
  <si>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</si>
  <si>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</si>
  <si>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</si>
  <si>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</si>
  <si>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</si>
  <si>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</si>
  <si>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</si>
  <si>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</si>
  <si>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</si>
  <si>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</si>
  <si>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</si>
  <si>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</si>
  <si>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</si>
  <si>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</si>
  <si>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</si>
  <si>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</si>
  <si>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</si>
  <si>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</si>
  <si>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</si>
  <si>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</si>
  <si>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</si>
  <si>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</si>
  <si>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</si>
  <si>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</si>
  <si>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</si>
  <si>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</si>
  <si>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</si>
  <si>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</si>
  <si>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</si>
  <si>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</si>
  <si>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</si>
  <si>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</si>
  <si>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</si>
  <si>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</si>
  <si>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</si>
  <si>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</si>
  <si>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</si>
  <si>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</si>
  <si>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</si>
  <si>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</si>
  <si>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</si>
  <si>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</si>
  <si>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</si>
  <si>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</si>
  <si>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</si>
  <si>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</si>
  <si>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</si>
  <si>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</si>
  <si>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</si>
  <si>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</si>
  <si>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</si>
  <si>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</si>
  <si>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</si>
  <si>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</si>
  <si>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</si>
  <si>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</si>
  <si>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</si>
  <si>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</si>
  <si>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</si>
  <si>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</si>
  <si>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</si>
  <si>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</si>
  <si>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</si>
  <si>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</si>
  <si>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</si>
  <si>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</si>
  <si>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</si>
  <si>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</si>
  <si>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</si>
  <si>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</si>
  <si>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</si>
  <si>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</si>
  <si>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</si>
  <si>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</si>
  <si>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</si>
  <si>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</si>
  <si>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</si>
  <si>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</si>
  <si>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</si>
  <si>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</si>
  <si>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</si>
  <si>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</si>
  <si>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</si>
  <si>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</si>
  <si>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</si>
  <si>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</si>
  <si>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</si>
  <si>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</si>
  <si>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</si>
  <si>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</si>
  <si>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</si>
  <si>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</si>
  <si>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</si>
  <si>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</si>
  <si>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</si>
  <si>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</si>
  <si>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</si>
  <si>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</si>
  <si>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</si>
  <si>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</si>
  <si>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</si>
  <si>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</si>
  <si>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</si>
  <si>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</si>
  <si>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</si>
  <si>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</si>
  <si>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</si>
  <si>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</si>
  <si>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</si>
  <si>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</si>
  <si>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</si>
  <si>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</si>
  <si>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</si>
  <si>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</si>
  <si>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</si>
  <si>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</si>
  <si>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</si>
  <si>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</si>
  <si>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</si>
  <si>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</si>
  <si>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</si>
  <si>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</si>
  <si>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</si>
  <si>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</si>
  <si>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</si>
  <si>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</si>
  <si>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</si>
  <si>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</si>
  <si>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</si>
  <si>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</si>
  <si>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</si>
  <si>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</si>
  <si>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</si>
  <si>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</si>
  <si>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</si>
  <si>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</si>
  <si>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</si>
  <si>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</si>
  <si>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</si>
  <si>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</si>
  <si>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</si>
  <si>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</si>
  <si>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</si>
  <si>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</si>
  <si>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</si>
  <si>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</si>
  <si>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</si>
  <si>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</si>
  <si>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</si>
  <si>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</si>
  <si>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</si>
  <si>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</si>
  <si>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</si>
  <si>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</si>
  <si>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</si>
  <si>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</si>
  <si>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</si>
  <si>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</si>
  <si>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</si>
  <si>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</si>
  <si>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</si>
  <si>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</si>
  <si>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</si>
  <si>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</si>
  <si>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</si>
  <si>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</si>
  <si>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</si>
  <si>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</si>
  <si>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</si>
  <si>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</si>
  <si>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</si>
  <si>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</si>
  <si>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</si>
  <si>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</si>
  <si>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</si>
  <si>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</si>
  <si>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</si>
  <si>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</si>
  <si>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</si>
  <si>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</si>
  <si>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</si>
  <si>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</si>
  <si>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</si>
  <si>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</si>
  <si>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</si>
  <si>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</si>
  <si>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</si>
  <si>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</si>
  <si>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</si>
  <si>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</si>
  <si>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</si>
  <si>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</si>
  <si>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</si>
  <si>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</si>
  <si>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</si>
  <si>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</si>
  <si>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</si>
  <si>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</si>
  <si>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</si>
  <si>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</si>
  <si>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</si>
  <si>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</si>
  <si>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</si>
  <si>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</si>
  <si>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</si>
  <si>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</si>
  <si>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</si>
  <si>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</si>
  <si>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</si>
  <si>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</si>
  <si>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</si>
  <si>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</si>
  <si>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</si>
  <si>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</si>
  <si>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</si>
  <si>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</si>
  <si>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</si>
  <si>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</si>
  <si>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</si>
  <si>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</si>
  <si>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</si>
  <si>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</si>
  <si>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</si>
  <si>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</si>
  <si>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</si>
  <si>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</si>
  <si>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</si>
  <si>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</si>
  <si>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</si>
  <si>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</si>
  <si>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</si>
  <si>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</si>
  <si>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</si>
  <si>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</si>
  <si>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</si>
  <si>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</si>
  <si>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</si>
  <si>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</si>
  <si>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</si>
  <si>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</si>
  <si>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</si>
  <si>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</si>
  <si>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</si>
  <si>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</si>
  <si>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</si>
  <si>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</si>
  <si>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</si>
  <si>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</si>
  <si>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</si>
  <si>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</si>
  <si>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</si>
  <si>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</si>
  <si>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</si>
  <si>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</si>
  <si>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</si>
  <si>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</si>
  <si>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</si>
  <si>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</si>
  <si>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</si>
  <si>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</si>
  <si>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</si>
  <si>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</si>
  <si>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</si>
  <si>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</si>
  <si>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</si>
  <si>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</si>
  <si>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</si>
  <si>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</si>
  <si>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</si>
  <si>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</si>
  <si>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</si>
  <si>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</si>
  <si>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</si>
  <si>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</si>
  <si>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</si>
  <si>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</si>
  <si>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</si>
  <si>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</si>
  <si>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</si>
  <si>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</si>
  <si>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</si>
  <si>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</si>
  <si>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</si>
  <si>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</si>
  <si>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</si>
  <si>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</si>
  <si>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</si>
  <si>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</si>
  <si>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</si>
  <si>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</si>
  <si>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</si>
  <si>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</si>
  <si>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</si>
  <si>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</si>
  <si>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</si>
  <si>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</si>
  <si>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</si>
  <si>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</si>
  <si>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</si>
  <si>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</si>
  <si>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</si>
  <si>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</si>
  <si>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</si>
  <si>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</si>
  <si>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</si>
  <si>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</si>
  <si>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</si>
  <si>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</si>
  <si>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</si>
  <si>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</si>
  <si>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</si>
  <si>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</si>
  <si>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</si>
  <si>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</si>
  <si>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</si>
  <si>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</si>
  <si>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</si>
  <si>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</si>
  <si>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</si>
  <si>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</si>
  <si>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</si>
  <si>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</si>
  <si>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</si>
  <si>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</si>
  <si>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</si>
  <si>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</si>
  <si>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</si>
  <si>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</si>
  <si>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</si>
  <si>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</si>
  <si>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</si>
  <si>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</si>
  <si>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</si>
  <si>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</si>
  <si>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</si>
  <si>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</si>
  <si>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</si>
  <si>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</si>
  <si>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</si>
  <si>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</si>
  <si>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</si>
  <si>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</si>
  <si>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</si>
  <si>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</si>
  <si>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</si>
  <si>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</si>
  <si>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</si>
  <si>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</si>
  <si>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</si>
  <si>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</si>
  <si>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</si>
  <si>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</si>
  <si>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</si>
  <si>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</si>
  <si>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</si>
  <si>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</si>
  <si>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</si>
  <si>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</si>
  <si>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</si>
  <si>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</si>
  <si>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</si>
  <si>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</si>
  <si>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</si>
  <si>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</si>
  <si>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</si>
  <si>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</si>
  <si>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</si>
  <si>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</si>
  <si>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</si>
  <si>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</si>
  <si>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</si>
  <si>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</si>
  <si>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</si>
  <si>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</si>
  <si>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</si>
  <si>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</si>
  <si>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</si>
  <si>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</si>
  <si>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</si>
  <si>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</si>
  <si>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</si>
  <si>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</si>
  <si>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</si>
  <si>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</si>
  <si>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</si>
  <si>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</si>
  <si>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</si>
  <si>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</si>
  <si>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</si>
  <si>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</si>
  <si>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</si>
  <si>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</si>
  <si>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</si>
  <si>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</si>
  <si>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</si>
  <si>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</si>
  <si>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</si>
  <si>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</si>
  <si>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</si>
  <si>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</si>
  <si>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</si>
  <si>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</si>
  <si>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</si>
  <si>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</si>
  <si>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</si>
  <si>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</si>
  <si>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</si>
  <si>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</si>
  <si>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</si>
  <si>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</si>
  <si>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</si>
  <si>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</si>
  <si>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</si>
  <si>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</si>
  <si>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</si>
  <si>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</si>
  <si>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</si>
  <si>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</si>
  <si>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</si>
  <si>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</si>
  <si>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</si>
  <si>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</si>
  <si>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</si>
  <si>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</si>
  <si>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</si>
  <si>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</si>
  <si>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</si>
  <si>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</si>
  <si>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</si>
  <si>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</si>
  <si>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</si>
  <si>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</si>
  <si>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</si>
  <si>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</si>
  <si>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</si>
  <si>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</si>
  <si>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</si>
  <si>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</si>
  <si>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</si>
  <si>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</si>
  <si>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</si>
  <si>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</si>
  <si>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</si>
  <si>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</si>
  <si>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</si>
  <si>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</si>
  <si>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</si>
  <si>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</si>
  <si>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</si>
  <si>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</si>
  <si>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</si>
  <si>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</si>
  <si>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</si>
  <si>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</si>
  <si>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</si>
  <si>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</si>
  <si>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</si>
  <si>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</si>
  <si>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</si>
  <si>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</si>
  <si>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</si>
  <si>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</si>
  <si>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</si>
  <si>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</si>
  <si>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</si>
  <si>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</si>
  <si>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</si>
  <si>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</si>
  <si>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</si>
  <si>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</si>
  <si>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</si>
  <si>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</si>
  <si>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</si>
  <si>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</si>
  <si>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</si>
  <si>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</si>
  <si>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</si>
  <si>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</si>
  <si>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</si>
  <si>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</si>
  <si>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</si>
  <si>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</si>
  <si>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</si>
  <si>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</si>
  <si>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</si>
  <si>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</si>
  <si>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</si>
  <si>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</si>
  <si>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</si>
  <si>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</si>
  <si>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</si>
  <si>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</si>
  <si>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</si>
  <si>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</si>
  <si>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</si>
  <si>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</si>
  <si>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</si>
  <si>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</si>
  <si>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</si>
  <si>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</si>
  <si>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</si>
  <si>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</si>
  <si>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</si>
  <si>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</si>
  <si>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</si>
  <si>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</si>
  <si>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</si>
  <si>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</si>
  <si>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</si>
  <si>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</si>
  <si>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</si>
  <si>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</si>
  <si>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</si>
  <si>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</si>
  <si>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</si>
  <si>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</si>
  <si>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</si>
  <si>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</si>
  <si>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</si>
  <si>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</si>
  <si>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</si>
  <si>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</si>
  <si>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</si>
  <si>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</si>
  <si>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</si>
  <si>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</si>
  <si>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</si>
  <si>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</si>
  <si>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</si>
  <si>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</si>
  <si>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</si>
  <si>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</si>
  <si>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</si>
  <si>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</si>
  <si>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</si>
  <si>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</si>
  <si>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</si>
  <si>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</si>
  <si>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</si>
  <si>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</si>
  <si>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</si>
  <si>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</si>
  <si>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</si>
  <si>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</si>
  <si>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</si>
  <si>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</si>
  <si>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</si>
  <si>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</si>
  <si>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</si>
  <si>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</si>
  <si>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</si>
  <si>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</si>
  <si>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</si>
  <si>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</si>
  <si>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</si>
  <si>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</si>
  <si>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</si>
  <si>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</si>
  <si>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</si>
  <si>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</si>
  <si>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</si>
  <si>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</si>
  <si>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</si>
  <si>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</si>
  <si>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</si>
  <si>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</si>
  <si>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</si>
  <si>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</si>
  <si>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</si>
  <si>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</si>
  <si>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</si>
  <si>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</si>
  <si>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</si>
  <si>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</si>
  <si>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</si>
  <si>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</si>
  <si>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</si>
  <si>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</si>
  <si>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</si>
  <si>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</si>
  <si>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</si>
  <si>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</si>
  <si>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</si>
  <si>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</si>
  <si>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</si>
  <si>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</si>
  <si>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</si>
  <si>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</si>
  <si>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</si>
  <si>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</si>
  <si>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</si>
  <si>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</si>
  <si>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</si>
  <si>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</si>
  <si>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</si>
  <si>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</si>
  <si>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</si>
  <si>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</si>
  <si>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</si>
  <si>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</si>
  <si>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</si>
  <si>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</si>
  <si>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</si>
  <si>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</si>
  <si>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</si>
  <si>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</si>
  <si>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</si>
  <si>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</si>
  <si>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</si>
  <si>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</si>
  <si>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</si>
  <si>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</si>
  <si>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</si>
  <si>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</si>
  <si>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</si>
  <si>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</si>
  <si>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</si>
  <si>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</si>
  <si>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</si>
  <si>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</si>
  <si>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</si>
  <si>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</si>
  <si>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</si>
  <si>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</si>
  <si>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</si>
  <si>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</si>
  <si>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</si>
  <si>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</si>
  <si>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</si>
  <si>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</si>
  <si>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</si>
  <si>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</si>
  <si>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</si>
  <si>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</si>
  <si>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</si>
  <si>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</si>
  <si>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</si>
  <si>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</si>
  <si>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</si>
  <si>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</si>
  <si>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</si>
  <si>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</si>
  <si>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</si>
  <si>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</si>
  <si>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</si>
  <si>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</si>
  <si>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</si>
  <si>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</si>
  <si>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</si>
  <si>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</si>
  <si>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</si>
  <si>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</si>
  <si>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</si>
  <si>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</si>
  <si>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</si>
  <si>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</si>
  <si>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</si>
  <si>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</si>
  <si>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</si>
  <si>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</si>
  <si>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</si>
  <si>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</si>
  <si>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</si>
  <si>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</si>
  <si>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</si>
  <si>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</si>
  <si>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</si>
  <si>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</si>
  <si>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</si>
  <si>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</si>
  <si>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</si>
  <si>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</si>
  <si>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</si>
  <si>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</si>
  <si>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</si>
  <si>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</si>
  <si>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</si>
  <si>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</si>
  <si>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</si>
  <si>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</si>
  <si>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</si>
  <si>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</si>
  <si>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</si>
  <si>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</si>
  <si>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</si>
  <si>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</si>
  <si>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</si>
  <si>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</si>
  <si>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</si>
  <si>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</si>
  <si>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</si>
  <si>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</si>
  <si>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</si>
  <si>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</si>
  <si>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</si>
  <si>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</si>
  <si>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</si>
  <si>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</si>
  <si>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</si>
  <si>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</si>
  <si>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</si>
  <si>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</si>
  <si>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</si>
  <si>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</si>
  <si>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</si>
  <si>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</si>
  <si>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</si>
  <si>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</si>
  <si>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</si>
  <si>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</si>
  <si>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</si>
  <si>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</si>
  <si>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</si>
  <si>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</si>
  <si>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</si>
  <si>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</si>
  <si>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</si>
  <si>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</si>
  <si>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</si>
  <si>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</si>
  <si>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</si>
  <si>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</si>
  <si>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</si>
  <si>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</si>
  <si>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</si>
  <si>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</si>
  <si>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</si>
  <si>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</si>
  <si>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</si>
  <si>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</si>
  <si>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</si>
  <si>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</si>
  <si>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</si>
  <si>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</si>
  <si>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</si>
  <si>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</si>
  <si>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</si>
  <si>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</si>
  <si>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</si>
  <si>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</si>
  <si>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</si>
  <si>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</si>
  <si>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</si>
  <si>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</si>
  <si>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</si>
  <si>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</si>
  <si>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</si>
  <si>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</si>
  <si>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</si>
  <si>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</si>
  <si>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</si>
  <si>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</si>
  <si>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</si>
  <si>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</si>
  <si>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</si>
  <si>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</si>
  <si>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</si>
  <si>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</si>
  <si>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</si>
  <si>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</si>
  <si>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</si>
  <si>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</si>
  <si>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</si>
  <si>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</si>
  <si>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</si>
  <si>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</si>
  <si>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</si>
  <si>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</si>
  <si>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</si>
  <si>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</si>
  <si>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</si>
  <si>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</si>
  <si>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</si>
  <si>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</si>
  <si>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</si>
  <si>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</si>
  <si>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</si>
  <si>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</si>
  <si>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</si>
  <si>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</si>
  <si>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</si>
  <si>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</si>
  <si>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</si>
  <si>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</si>
  <si>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</si>
  <si>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</si>
  <si>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</si>
  <si>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</si>
  <si>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</si>
  <si>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</si>
  <si>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</si>
  <si>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</si>
  <si>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</si>
  <si>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</si>
  <si>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</si>
  <si>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</si>
  <si>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</si>
  <si>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</si>
  <si>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</si>
  <si>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</si>
  <si>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</si>
  <si>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</si>
  <si>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</si>
  <si>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</si>
  <si>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</si>
  <si>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</si>
  <si>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</si>
  <si>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</si>
  <si>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</si>
  <si>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</si>
  <si>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</si>
  <si>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</si>
  <si>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</si>
  <si>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</si>
  <si>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</si>
  <si>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</si>
  <si>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</si>
  <si>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</si>
  <si>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</si>
  <si>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</si>
  <si>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</si>
  <si>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</si>
  <si>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</si>
  <si>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</si>
  <si>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</si>
  <si>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</si>
  <si>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</si>
  <si>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</si>
  <si>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</si>
  <si>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</si>
  <si>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</si>
  <si>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</si>
  <si>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</si>
  <si>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</si>
  <si>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</si>
  <si>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</si>
  <si>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</si>
  <si>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</si>
  <si>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</si>
  <si>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</si>
  <si>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</si>
  <si>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</si>
  <si>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</si>
  <si>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</si>
  <si>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</si>
  <si>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</si>
  <si>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</si>
  <si>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</si>
  <si>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</si>
  <si>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</si>
  <si>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</si>
  <si>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</si>
  <si>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</si>
  <si>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</si>
  <si>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</si>
  <si>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</si>
  <si>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</si>
  <si>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</si>
  <si>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</si>
  <si>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</si>
  <si>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</si>
  <si>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</si>
  <si>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</si>
  <si>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</si>
  <si>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</si>
  <si>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</si>
  <si>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</si>
  <si>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</si>
  <si>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</si>
  <si>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</si>
  <si>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</si>
  <si>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</si>
  <si>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</si>
  <si>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</si>
  <si>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</si>
  <si>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</si>
  <si>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</si>
  <si>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</si>
  <si>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</si>
  <si>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</si>
  <si>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</si>
  <si>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</si>
  <si>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</si>
  <si>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</si>
  <si>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</si>
  <si>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</si>
  <si>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</si>
  <si>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</si>
  <si>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</si>
  <si>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</si>
  <si>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</si>
  <si>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</si>
  <si>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</si>
  <si>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</si>
  <si>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</si>
  <si>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</si>
  <si>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</si>
  <si>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</si>
  <si>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</si>
  <si>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</si>
  <si>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</si>
  <si>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</si>
  <si>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</si>
  <si>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</si>
  <si>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</si>
  <si>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</si>
  <si>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</si>
  <si>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</si>
  <si>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</si>
  <si>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</si>
  <si>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</si>
  <si>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</si>
  <si>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</si>
  <si>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</si>
  <si>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</si>
  <si>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</si>
  <si>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</si>
  <si>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</si>
  <si>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</si>
  <si>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</si>
  <si>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</si>
  <si>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</si>
  <si>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</si>
  <si>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</si>
  <si>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</si>
  <si>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</si>
  <si>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</si>
  <si>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</si>
  <si>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</si>
  <si>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</si>
  <si>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</si>
  <si>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</si>
  <si>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</si>
  <si>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</si>
  <si>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</si>
  <si>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</si>
  <si>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</si>
  <si>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</si>
  <si>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</si>
  <si>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</si>
  <si>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</si>
  <si>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</si>
  <si>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</si>
  <si>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</si>
  <si>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</si>
  <si>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</si>
  <si>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</si>
  <si>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</si>
  <si>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</si>
  <si>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</si>
  <si>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</si>
  <si>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</si>
  <si>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</si>
  <si>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</si>
  <si>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</si>
  <si>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</si>
  <si>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</si>
  <si>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</si>
  <si>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</si>
  <si>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</si>
  <si>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</si>
  <si>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</si>
  <si>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</si>
  <si>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</si>
  <si>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</si>
  <si>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</si>
  <si>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</si>
  <si>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</si>
  <si>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</si>
  <si>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</si>
  <si>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</si>
  <si>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</si>
  <si>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</si>
  <si>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</si>
  <si>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</si>
  <si>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</si>
  <si>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</si>
  <si>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</si>
  <si>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</si>
  <si>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</si>
  <si>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</si>
  <si>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</si>
  <si>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</si>
  <si>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</si>
  <si>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</si>
  <si>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</si>
  <si>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</si>
  <si>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</si>
  <si>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</si>
  <si>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</si>
  <si>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</si>
  <si>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</si>
  <si>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</si>
  <si>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</si>
  <si>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</si>
  <si>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</si>
  <si>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</si>
  <si>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</si>
  <si>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</si>
  <si>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</si>
  <si>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</si>
  <si>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</si>
  <si>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</si>
  <si>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</si>
  <si>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</si>
  <si>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</si>
  <si>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</si>
  <si>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</si>
  <si>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</si>
  <si>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</si>
  <si>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</si>
  <si>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</si>
  <si>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</si>
  <si>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</si>
  <si>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</si>
  <si>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</si>
  <si>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</si>
  <si>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</si>
  <si>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</si>
  <si>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</si>
  <si>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</si>
  <si>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</si>
  <si>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</si>
  <si>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</si>
  <si>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</si>
  <si>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</si>
  <si>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</si>
  <si>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</si>
  <si>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</si>
  <si>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</si>
  <si>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</si>
  <si>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</si>
  <si>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</si>
  <si>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</si>
  <si>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</si>
  <si>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</si>
  <si>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</si>
  <si>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</si>
  <si>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</si>
  <si>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</si>
  <si>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</si>
  <si>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</si>
  <si>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</si>
  <si>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</si>
  <si>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</si>
  <si>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</si>
  <si>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</si>
  <si>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</si>
  <si>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</si>
  <si>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</si>
  <si>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</si>
  <si>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</si>
  <si>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</si>
  <si>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</si>
  <si>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</si>
  <si>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</si>
  <si>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</si>
  <si>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</si>
  <si>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</si>
  <si>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</si>
  <si>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</si>
  <si>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</si>
  <si>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</si>
  <si>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</si>
  <si>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</si>
  <si>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</si>
  <si>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</si>
  <si>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</si>
  <si>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</si>
  <si>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</si>
  <si>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</si>
  <si>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</si>
  <si>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</si>
  <si>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</si>
  <si>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</si>
  <si>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</si>
  <si>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</si>
  <si>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</si>
  <si>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</si>
  <si>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</si>
  <si>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</si>
  <si>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</si>
  <si>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</si>
  <si>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</si>
  <si>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</si>
  <si>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</si>
  <si>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</si>
  <si>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</si>
  <si>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</si>
  <si>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</si>
  <si>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</si>
  <si>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</si>
  <si>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</si>
  <si>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</si>
  <si>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</si>
  <si>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</si>
  <si>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</si>
  <si>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</si>
  <si>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</si>
  <si>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</si>
  <si>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</si>
  <si>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</si>
  <si>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</si>
  <si>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</si>
  <si>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</si>
  <si>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</si>
  <si>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</si>
  <si>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</si>
  <si>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</si>
  <si>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</si>
  <si>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</si>
  <si>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</si>
  <si>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</si>
  <si>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</si>
  <si>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</si>
  <si>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</si>
  <si>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</si>
  <si>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</si>
  <si>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</si>
  <si>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</si>
  <si>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</si>
  <si>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</si>
  <si>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</si>
  <si>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</si>
  <si>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</si>
  <si>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</si>
  <si>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</si>
  <si>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</si>
  <si>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</si>
  <si>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</si>
  <si>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</si>
  <si>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</si>
  <si>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</si>
  <si>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</si>
  <si>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</si>
  <si>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</si>
  <si>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</si>
  <si>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</si>
  <si>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</si>
  <si>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</si>
  <si>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</si>
  <si>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</si>
  <si>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</si>
  <si>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</si>
  <si>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</si>
  <si>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</si>
  <si>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</si>
  <si>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</si>
  <si>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</si>
  <si>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</si>
  <si>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</si>
  <si>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</si>
  <si>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</si>
  <si>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</si>
  <si>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</si>
  <si>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</si>
  <si>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</si>
  <si>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</si>
  <si>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</si>
  <si>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</si>
  <si>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</si>
  <si>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</si>
  <si>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</si>
  <si>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</si>
  <si>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</si>
  <si>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</si>
  <si>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</si>
  <si>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</si>
  <si>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</si>
  <si>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</si>
  <si>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</si>
  <si>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</si>
  <si>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</si>
  <si>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</si>
  <si>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</si>
  <si>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</si>
  <si>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</si>
  <si>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</si>
  <si>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</si>
  <si>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</si>
  <si>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</si>
  <si>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</si>
  <si>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</si>
  <si>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</si>
  <si>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</si>
  <si>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</si>
  <si>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</si>
  <si>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</si>
  <si>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</si>
  <si>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</si>
  <si>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</si>
  <si>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</si>
  <si>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</si>
  <si>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</si>
  <si>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</si>
  <si>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</si>
  <si>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</si>
  <si>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</si>
  <si>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</si>
  <si>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</si>
  <si>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</si>
  <si>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</si>
  <si>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</si>
  <si>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</si>
  <si>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</si>
  <si>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</si>
  <si>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</si>
  <si>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</si>
  <si>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</si>
  <si>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</si>
  <si>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</si>
  <si>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</si>
  <si>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</si>
  <si>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</si>
  <si>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</si>
  <si>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</si>
  <si>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</si>
  <si>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</si>
  <si>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</si>
  <si>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</si>
  <si>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</si>
  <si>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</si>
  <si>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</si>
  <si>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</si>
  <si>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</si>
  <si>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</si>
  <si>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</si>
  <si>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</si>
  <si>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</si>
  <si>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</si>
  <si>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</si>
  <si>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</si>
  <si>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</si>
  <si>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</si>
  <si>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</si>
  <si>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</si>
  <si>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</si>
  <si>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</si>
  <si>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</si>
  <si>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</si>
  <si>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</si>
  <si>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</si>
  <si>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</si>
  <si>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</si>
  <si>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</si>
  <si>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</si>
  <si>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</si>
  <si>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</si>
  <si>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</si>
  <si>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</si>
  <si>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</si>
  <si>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</si>
  <si>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</si>
  <si>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</si>
  <si>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</si>
  <si>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</si>
  <si>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</si>
  <si>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</si>
  <si>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</si>
  <si>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</si>
  <si>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</si>
  <si>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</si>
  <si>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</si>
  <si>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</si>
  <si>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</si>
  <si>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</si>
  <si>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</si>
  <si>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</si>
  <si>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</si>
  <si>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</si>
  <si>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</si>
  <si>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</si>
  <si>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</si>
  <si>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</si>
  <si>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</si>
  <si>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</si>
  <si>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</si>
  <si>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</si>
  <si>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</si>
  <si>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</si>
  <si>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</si>
  <si>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</si>
  <si>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</si>
  <si>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</si>
  <si>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</si>
  <si>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</si>
  <si>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</si>
  <si>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</si>
  <si>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</si>
  <si>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</si>
  <si>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</si>
  <si>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</si>
  <si>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</si>
  <si>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</si>
  <si>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</si>
  <si>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</si>
  <si>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</si>
  <si>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</si>
  <si>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</si>
  <si>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</si>
  <si>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</si>
  <si>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</si>
  <si>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</si>
  <si>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</si>
  <si>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</si>
  <si>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</si>
  <si>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</si>
  <si>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</si>
  <si>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</si>
  <si>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</si>
  <si>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</si>
  <si>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</si>
  <si>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</si>
  <si>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</si>
  <si>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</si>
  <si>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</si>
  <si>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</si>
  <si>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</si>
  <si>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</si>
  <si>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</si>
  <si>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</si>
  <si>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</si>
  <si>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</si>
  <si>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</si>
  <si>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</si>
  <si>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</si>
  <si>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</si>
  <si>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</si>
  <si>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</si>
  <si>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</si>
  <si>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</si>
  <si>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</si>
  <si>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</si>
  <si>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</si>
  <si>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</si>
  <si>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</si>
  <si>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</si>
  <si>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</si>
  <si>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</si>
  <si>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</si>
  <si>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</si>
  <si>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</si>
  <si>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</si>
  <si>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</si>
  <si>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</si>
  <si>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</si>
  <si>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</si>
  <si>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</si>
  <si>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</si>
  <si>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</si>
  <si>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</si>
  <si>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</si>
  <si>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</si>
  <si>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</si>
  <si>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</si>
  <si>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</si>
  <si>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</si>
  <si>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</si>
  <si>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</si>
  <si>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</si>
  <si>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</si>
  <si>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</si>
  <si>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</si>
  <si>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</si>
  <si>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</si>
  <si>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</si>
  <si>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</si>
  <si>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</si>
  <si>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</si>
  <si>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</si>
  <si>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</si>
  <si>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</si>
  <si>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</si>
  <si>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</si>
  <si>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</si>
  <si>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</si>
  <si>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</si>
  <si>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</si>
  <si>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</si>
  <si>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</si>
  <si>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</si>
  <si>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</si>
  <si>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</si>
  <si>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</si>
  <si>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</si>
  <si>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</si>
  <si>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</si>
  <si>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</si>
  <si>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</si>
  <si>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</si>
  <si>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</si>
  <si>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</si>
  <si>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</si>
  <si>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</si>
  <si>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</si>
  <si>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</si>
  <si>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</si>
  <si>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</si>
  <si>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</si>
  <si>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</si>
  <si>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</si>
  <si>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</si>
  <si>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</si>
  <si>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</si>
  <si>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</si>
  <si>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</si>
  <si>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</si>
  <si>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</si>
  <si>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</si>
  <si>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</si>
  <si>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</si>
  <si>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</si>
  <si>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</si>
  <si>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</si>
  <si>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</si>
  <si>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</si>
  <si>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</si>
  <si>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</si>
  <si>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</si>
  <si>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</si>
  <si>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</si>
  <si>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</si>
  <si>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</si>
  <si>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</si>
  <si>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</si>
  <si>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</si>
  <si>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</si>
  <si>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</si>
  <si>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</si>
  <si>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</si>
  <si>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</si>
  <si>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</si>
  <si>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</si>
  <si>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</si>
  <si>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</si>
  <si>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</si>
  <si>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</si>
  <si>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</si>
  <si>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</si>
  <si>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</si>
  <si>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</si>
  <si>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</si>
  <si>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</si>
  <si>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</si>
  <si>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</si>
  <si>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</si>
  <si>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</si>
  <si>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</si>
  <si>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</si>
  <si>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</si>
  <si>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</si>
  <si>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</si>
  <si>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</si>
  <si>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</si>
  <si>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</si>
  <si>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</si>
  <si>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</si>
  <si>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</si>
  <si>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</si>
  <si>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</si>
  <si>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</si>
  <si>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</si>
  <si>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</si>
  <si>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</si>
  <si>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</si>
  <si>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</si>
  <si>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</si>
  <si>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</si>
  <si>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</si>
  <si>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</si>
  <si>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</si>
  <si>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</si>
  <si>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</si>
  <si>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</si>
  <si>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</si>
  <si>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</si>
  <si>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</si>
  <si>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</si>
  <si>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</si>
  <si>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</si>
  <si>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</si>
  <si>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</si>
  <si>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</si>
  <si>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</si>
  <si>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</si>
  <si>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</si>
  <si>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</si>
  <si>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</si>
  <si>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</si>
  <si>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</si>
  <si>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</si>
  <si>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</si>
  <si>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</si>
  <si>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</si>
  <si>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</si>
  <si>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</si>
  <si>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</si>
  <si>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</si>
  <si>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</si>
  <si>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</si>
  <si>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</si>
  <si>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</si>
  <si>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</si>
  <si>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</si>
  <si>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</si>
  <si>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</si>
  <si>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</si>
  <si>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</si>
  <si>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</si>
  <si>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</si>
  <si>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</si>
  <si>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</si>
  <si>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</si>
  <si>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</si>
  <si>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</si>
  <si>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</si>
  <si>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</si>
  <si>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</si>
  <si>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</si>
  <si>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</si>
  <si>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</si>
  <si>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</si>
  <si>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</si>
  <si>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</si>
  <si>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</si>
  <si>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</si>
  <si>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</si>
  <si>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</si>
  <si>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</si>
  <si>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</si>
  <si>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</si>
  <si>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</si>
  <si>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</si>
  <si>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</si>
  <si>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</si>
  <si>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</si>
  <si>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</si>
  <si>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</si>
  <si>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</si>
  <si>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</si>
  <si>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</si>
  <si>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</si>
  <si>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</si>
  <si>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</si>
  <si>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</si>
  <si>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</si>
  <si>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</si>
  <si>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</si>
  <si>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</si>
  <si>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</si>
  <si>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</si>
  <si>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</si>
  <si>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</si>
  <si>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</si>
  <si>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</si>
  <si>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</si>
  <si>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</si>
  <si>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</si>
  <si>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</si>
  <si>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</si>
  <si>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</si>
  <si>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</si>
  <si>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</si>
  <si>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</si>
  <si>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</si>
  <si>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</si>
  <si>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</si>
  <si>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</si>
  <si>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</si>
  <si>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</si>
  <si>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</si>
  <si>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</si>
  <si>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</si>
  <si>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</si>
  <si>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</si>
  <si>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</si>
  <si>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</si>
  <si>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</si>
  <si>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</si>
  <si>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</si>
  <si>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</si>
  <si>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</si>
  <si>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</si>
  <si>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</si>
  <si>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</si>
  <si>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</si>
  <si>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</si>
  <si>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</si>
  <si>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</si>
  <si>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</si>
  <si>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</si>
  <si>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</si>
  <si>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</si>
  <si>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</si>
  <si>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</si>
  <si>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</si>
  <si>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</si>
  <si>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</si>
  <si>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</si>
  <si>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</si>
  <si>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</si>
  <si>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</si>
  <si>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</si>
  <si>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</si>
  <si>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</si>
  <si>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</si>
  <si>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</si>
  <si>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</si>
  <si>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</si>
  <si>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</si>
  <si>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</si>
  <si>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</si>
  <si>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</si>
  <si>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</si>
  <si>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</si>
  <si>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</si>
  <si>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</si>
  <si>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</si>
  <si>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</si>
  <si>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</si>
  <si>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</si>
  <si>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</si>
  <si>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</si>
  <si>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</si>
  <si>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</si>
  <si>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</si>
  <si>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</si>
  <si>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</si>
  <si>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</si>
  <si>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</si>
  <si>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</si>
  <si>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</si>
  <si>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</si>
  <si>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</si>
  <si>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</si>
  <si>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</si>
  <si>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</si>
  <si>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</si>
  <si>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</si>
  <si>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</si>
  <si>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</si>
  <si>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</si>
  <si>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</si>
  <si>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</si>
  <si>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</si>
  <si>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</si>
  <si>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</si>
  <si>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</si>
  <si>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</si>
  <si>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</si>
  <si>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</si>
  <si>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</si>
  <si>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</si>
  <si>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</si>
  <si>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</si>
  <si>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</si>
  <si>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</si>
  <si>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</si>
  <si>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</si>
  <si>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</si>
  <si>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</si>
  <si>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</si>
  <si>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</si>
  <si>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</si>
  <si>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</si>
  <si>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</si>
  <si>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</si>
  <si>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</si>
  <si>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</si>
  <si>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</si>
  <si>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</si>
  <si>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</si>
  <si>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</si>
  <si>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</si>
  <si>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</si>
  <si>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</si>
  <si>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</si>
  <si>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</si>
  <si>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</si>
  <si>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</si>
  <si>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</si>
  <si>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</si>
  <si>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</si>
  <si>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</si>
  <si>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</si>
  <si>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</si>
  <si>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</si>
  <si>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</si>
  <si>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</si>
  <si>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</si>
  <si>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</si>
  <si>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</si>
  <si>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</si>
  <si>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</si>
  <si>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</si>
  <si>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</si>
  <si>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</si>
  <si>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</si>
  <si>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</si>
  <si>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</si>
  <si>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</si>
  <si>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</si>
  <si>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</si>
  <si>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</si>
  <si>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</si>
  <si>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</si>
  <si>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</si>
  <si>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</si>
  <si>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</si>
  <si>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</si>
  <si>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</si>
  <si>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</si>
  <si>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</si>
  <si>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</si>
  <si>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</si>
  <si>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</si>
  <si>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</si>
  <si>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</si>
  <si>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</si>
  <si>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</si>
  <si>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</si>
  <si>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</si>
  <si>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</si>
  <si>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</si>
  <si>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</si>
  <si>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</si>
  <si>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</si>
  <si>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</si>
  <si>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</si>
  <si>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</si>
  <si>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</si>
  <si>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</si>
  <si>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</si>
  <si>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</si>
  <si>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</si>
  <si>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</si>
  <si>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</si>
  <si>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</si>
  <si>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</si>
  <si>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</si>
  <si>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</si>
  <si>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</si>
  <si>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</si>
  <si>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</si>
  <si>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</si>
  <si>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</si>
  <si>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</si>
  <si>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</si>
  <si>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</si>
  <si>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</si>
  <si>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</si>
  <si>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</si>
  <si>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</si>
  <si>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</si>
  <si>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</si>
  <si>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</si>
  <si>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</si>
  <si>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</si>
  <si>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</si>
  <si>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</si>
  <si>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</si>
  <si>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</si>
  <si>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</si>
  <si>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</si>
  <si>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</si>
  <si>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</si>
  <si>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</si>
  <si>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</si>
  <si>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</si>
  <si>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</si>
  <si>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</si>
  <si>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</si>
  <si>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</si>
  <si>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</si>
  <si>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</si>
  <si>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</si>
  <si>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</si>
  <si>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</si>
  <si>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</si>
  <si>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</si>
  <si>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</si>
  <si>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</si>
  <si>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</si>
  <si>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</si>
  <si>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</si>
  <si>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</si>
  <si>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</si>
  <si>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</si>
  <si>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</si>
  <si>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</si>
  <si>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</si>
  <si>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</si>
  <si>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</si>
  <si>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</si>
  <si>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</si>
  <si>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</si>
  <si>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</si>
  <si>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</si>
  <si>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</si>
  <si>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</si>
  <si>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</si>
  <si>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</si>
  <si>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</si>
  <si>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</si>
  <si>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</si>
  <si>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</si>
  <si>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</si>
  <si>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</si>
  <si>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</si>
  <si>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</si>
  <si>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</si>
  <si>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</si>
  <si>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</si>
  <si>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</si>
  <si>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</si>
  <si>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</si>
  <si>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</si>
  <si>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</si>
  <si>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</si>
  <si>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</si>
  <si>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</si>
  <si>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</si>
  <si>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</si>
  <si>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</si>
  <si>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</si>
  <si>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</si>
  <si>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</si>
  <si>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</si>
  <si>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</si>
  <si>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</si>
  <si>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</si>
  <si>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</si>
  <si>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</si>
  <si>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</si>
  <si>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</si>
  <si>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</si>
  <si>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</si>
  <si>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</si>
  <si>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</si>
  <si>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</si>
  <si>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</si>
  <si>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</si>
  <si>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</si>
  <si>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</si>
  <si>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</si>
  <si>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</si>
  <si>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</si>
  <si>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</si>
  <si>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</si>
  <si>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</si>
  <si>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</si>
  <si>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</si>
  <si>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</si>
  <si>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</si>
  <si>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</si>
  <si>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</si>
  <si>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</si>
  <si>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</si>
  <si>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</si>
  <si>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</si>
  <si>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</si>
  <si>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</si>
  <si>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</si>
  <si>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</si>
  <si>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</si>
  <si>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</si>
  <si>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</si>
  <si>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</si>
  <si>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</si>
  <si>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</si>
  <si>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</si>
  <si>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</si>
  <si>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</si>
  <si>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</si>
  <si>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</si>
  <si>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</si>
  <si>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</si>
  <si>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</si>
  <si>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</si>
  <si>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</si>
  <si>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</si>
  <si>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</si>
  <si>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</si>
  <si>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</si>
  <si>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</si>
  <si>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</si>
  <si>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</si>
  <si>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</si>
  <si>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</si>
  <si>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</si>
  <si>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</si>
  <si>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</si>
  <si>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</si>
  <si>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</si>
  <si>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</si>
  <si>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</si>
  <si>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</si>
  <si>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</si>
  <si>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</si>
  <si>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</si>
  <si>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</si>
  <si>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</si>
  <si>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</si>
  <si>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</si>
  <si>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</si>
  <si>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</si>
  <si>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</si>
  <si>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</si>
  <si>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</si>
  <si>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</si>
  <si>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</si>
  <si>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</si>
  <si>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</si>
  <si>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</si>
  <si>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</si>
  <si>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</si>
  <si>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</si>
  <si>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</si>
  <si>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</si>
  <si>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</si>
  <si>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</si>
  <si>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</si>
  <si>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</si>
  <si>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</si>
  <si>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</si>
  <si>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</si>
  <si>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</si>
  <si>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</si>
  <si>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</si>
  <si>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</si>
  <si>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</si>
  <si>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</si>
  <si>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</si>
  <si>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</si>
  <si>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</si>
  <si>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</si>
  <si>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</si>
  <si>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</si>
  <si>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</si>
  <si>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</si>
  <si>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</si>
  <si>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</si>
  <si>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</si>
  <si>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</si>
  <si>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</si>
  <si>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</si>
  <si>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</si>
  <si>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</si>
  <si>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</si>
  <si>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</si>
  <si>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</si>
  <si>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</si>
  <si>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</si>
  <si>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</si>
  <si>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</si>
  <si>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</si>
  <si>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</si>
  <si>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</si>
  <si>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</si>
  <si>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</si>
  <si>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</si>
  <si>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</si>
  <si>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</si>
  <si>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</si>
  <si>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</si>
  <si>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</si>
  <si>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</si>
  <si>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</si>
  <si>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</si>
  <si>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</si>
  <si>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</si>
  <si>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</si>
  <si>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</si>
  <si>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</si>
  <si>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</si>
  <si>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</si>
  <si>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</si>
  <si>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</si>
  <si>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</si>
  <si>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</si>
  <si>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</si>
  <si>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</si>
  <si>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</si>
  <si>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</si>
  <si>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</si>
  <si>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</si>
  <si>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</si>
  <si>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</si>
  <si>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</si>
  <si>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</si>
  <si>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</si>
  <si>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</si>
  <si>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</si>
  <si>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</si>
  <si>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</si>
  <si>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</si>
  <si>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</si>
  <si>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</si>
  <si>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</si>
  <si>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</si>
  <si>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</si>
  <si>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</si>
  <si>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</si>
  <si>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</si>
  <si>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</si>
  <si>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</si>
  <si>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</si>
  <si>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</si>
  <si>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</si>
  <si>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</si>
  <si>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</si>
  <si>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</si>
  <si>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</si>
  <si>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</si>
  <si>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</si>
  <si>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</si>
  <si>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</si>
  <si>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</si>
  <si>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</si>
  <si>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</si>
  <si>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</si>
  <si>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</si>
  <si>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</si>
  <si>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</si>
  <si>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</si>
  <si>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</si>
  <si>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</si>
  <si>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</si>
  <si>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</si>
  <si>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</si>
  <si>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</si>
  <si>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</si>
  <si>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</si>
  <si>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</si>
  <si>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</si>
  <si>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</si>
  <si>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</si>
  <si>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</si>
  <si>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</si>
  <si>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</si>
  <si>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</si>
  <si>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</si>
  <si>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</si>
  <si>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</si>
  <si>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</si>
  <si>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</si>
  <si>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</si>
  <si>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</si>
  <si>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</si>
  <si>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</si>
  <si>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</si>
  <si>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</si>
  <si>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</si>
  <si>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</si>
  <si>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</si>
  <si>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</si>
  <si>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</si>
  <si>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</si>
  <si>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</si>
  <si>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</si>
  <si>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</si>
  <si>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</si>
  <si>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</si>
  <si>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</si>
  <si>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</si>
  <si>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</si>
  <si>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</si>
  <si>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</si>
  <si>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</si>
  <si>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</si>
  <si>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</si>
  <si>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</si>
  <si>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</si>
  <si>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</si>
  <si>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</si>
  <si>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</si>
  <si>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</si>
  <si>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</si>
  <si>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</si>
  <si>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</si>
  <si>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</si>
  <si>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</si>
  <si>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</si>
  <si>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</si>
  <si>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</si>
  <si>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</si>
  <si>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</si>
  <si>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</si>
  <si>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</si>
  <si>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</si>
  <si>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</si>
  <si>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</si>
  <si>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</si>
  <si>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</si>
  <si>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</si>
  <si>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</si>
  <si>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</si>
  <si>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</si>
  <si>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</si>
  <si>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</si>
  <si>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</si>
  <si>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</si>
  <si>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</si>
  <si>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</si>
  <si>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</si>
  <si>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</si>
  <si>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</si>
  <si>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</si>
  <si>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</si>
  <si>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</si>
  <si>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</si>
  <si>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</si>
  <si>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</si>
  <si>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</si>
  <si>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</si>
  <si>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</si>
  <si>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</si>
  <si>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</si>
  <si>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</si>
  <si>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</si>
  <si>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</si>
  <si>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</si>
  <si>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</si>
  <si>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</si>
  <si>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</si>
  <si>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</si>
  <si>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</si>
  <si>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</si>
  <si>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</si>
  <si>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</si>
  <si>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</si>
  <si>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</si>
  <si>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</si>
  <si>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</si>
  <si>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</si>
  <si>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</si>
  <si>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</si>
  <si>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</si>
  <si>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</si>
  <si>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</si>
  <si>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</si>
  <si>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</si>
  <si>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</si>
  <si>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</si>
  <si>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</si>
  <si>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</si>
  <si>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</si>
  <si>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</si>
  <si>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</si>
  <si>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</si>
  <si>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</si>
  <si>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</si>
  <si>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</si>
  <si>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</si>
  <si>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</si>
  <si>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</si>
  <si>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</si>
  <si>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</si>
  <si>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</si>
  <si>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</si>
  <si>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</si>
  <si>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</si>
  <si>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</si>
  <si>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</si>
  <si>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</si>
  <si>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</si>
  <si>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</si>
  <si>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</si>
  <si>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</si>
  <si>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</si>
  <si>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</si>
  <si>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</si>
  <si>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</si>
  <si>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</si>
  <si>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</si>
  <si>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</si>
  <si>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</si>
  <si>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</si>
  <si>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</si>
  <si>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</si>
  <si>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</si>
  <si>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</si>
  <si>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</si>
  <si>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</si>
  <si>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</si>
  <si>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</si>
  <si>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</si>
  <si>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</si>
  <si>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</si>
  <si>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</si>
  <si>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</si>
  <si>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</si>
  <si>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</si>
  <si>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</si>
  <si>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</si>
  <si>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</si>
  <si>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</si>
  <si>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</si>
  <si>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</si>
  <si>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</si>
  <si>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</si>
  <si>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</si>
  <si>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</si>
  <si>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</si>
  <si>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</si>
  <si>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</si>
  <si>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</si>
  <si>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</si>
  <si>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</si>
  <si>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</si>
  <si>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</si>
  <si>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</si>
  <si>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</si>
  <si>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</si>
  <si>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</si>
  <si>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</si>
  <si>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</si>
  <si>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</si>
  <si>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</si>
  <si>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</si>
  <si>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</si>
  <si>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</si>
  <si>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</si>
  <si>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</si>
  <si>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</si>
  <si>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</si>
  <si>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</si>
  <si>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</si>
  <si>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</si>
  <si>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</si>
  <si>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</si>
  <si>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</si>
  <si>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</si>
  <si>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</si>
  <si>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</si>
  <si>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</si>
  <si>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</si>
  <si>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</si>
  <si>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</si>
  <si>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</si>
  <si>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</si>
  <si>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</si>
  <si>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</si>
  <si>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</si>
  <si>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</si>
  <si>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</si>
  <si>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</si>
  <si>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</si>
  <si>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</si>
  <si>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</si>
  <si>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</si>
  <si>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</si>
  <si>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</si>
  <si>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</si>
  <si>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</si>
  <si>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</si>
  <si>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</si>
  <si>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</si>
  <si>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</si>
  <si>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</si>
  <si>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</si>
  <si>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</si>
  <si>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</si>
  <si>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</si>
  <si>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</si>
  <si>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</si>
  <si>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</si>
  <si>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</si>
  <si>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</si>
  <si>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</si>
  <si>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</si>
  <si>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</si>
  <si>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</si>
  <si>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</si>
  <si>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</si>
  <si>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</si>
  <si>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</si>
  <si>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</si>
  <si>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</si>
  <si>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</si>
  <si>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</si>
  <si>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</si>
  <si>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</si>
  <si>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</si>
  <si>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</si>
  <si>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</si>
  <si>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</si>
  <si>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</si>
  <si>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</si>
  <si>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</si>
  <si>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</si>
  <si>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</si>
  <si>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</si>
  <si>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</si>
  <si>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</si>
  <si>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</si>
  <si>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</si>
  <si>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</si>
  <si>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</si>
  <si>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</si>
  <si>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</si>
  <si>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</si>
  <si>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</si>
  <si>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</si>
  <si>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</si>
  <si>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</si>
  <si>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</si>
  <si>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</si>
  <si>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</si>
  <si>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</si>
  <si>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</si>
  <si>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</si>
  <si>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</si>
  <si>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</si>
  <si>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</si>
  <si>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</si>
  <si>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</si>
  <si>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</si>
  <si>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</si>
  <si>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</si>
  <si>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</si>
  <si>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</si>
  <si>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</si>
  <si>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</si>
  <si>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</si>
  <si>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</si>
  <si>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</si>
  <si>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</si>
  <si>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</si>
  <si>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</si>
  <si>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</si>
  <si>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</si>
  <si>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</si>
  <si>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</si>
  <si>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</si>
  <si>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</si>
  <si>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</si>
  <si>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</si>
  <si>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</si>
  <si>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</si>
  <si>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</si>
  <si>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</si>
  <si>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</si>
  <si>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</si>
  <si>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</si>
  <si>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</si>
  <si>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</si>
  <si>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</si>
  <si>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</si>
  <si>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</si>
  <si>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</si>
  <si>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</si>
  <si>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</si>
  <si>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</si>
  <si>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</si>
  <si>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</si>
  <si>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</si>
  <si>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</si>
  <si>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</si>
  <si>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</si>
  <si>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</si>
  <si>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</si>
  <si>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</si>
  <si>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</si>
  <si>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</si>
  <si>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</si>
  <si>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</si>
  <si>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</si>
  <si>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</si>
  <si>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</si>
  <si>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</si>
  <si>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</si>
  <si>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</si>
  <si>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</si>
  <si>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</si>
  <si>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</si>
  <si>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</si>
  <si>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</si>
  <si>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</si>
  <si>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</si>
  <si>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</si>
  <si>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</si>
  <si>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</si>
  <si>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</si>
  <si>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</si>
  <si>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</si>
  <si>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</si>
  <si>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</si>
  <si>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</si>
  <si>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</si>
  <si>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</si>
  <si>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</si>
  <si>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</si>
  <si>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</si>
  <si>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</si>
  <si>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</si>
  <si>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</si>
  <si>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</si>
  <si>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</si>
  <si>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</si>
  <si>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</si>
  <si>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</si>
  <si>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</si>
  <si>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</si>
  <si>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</si>
  <si>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</si>
  <si>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</si>
  <si>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</si>
  <si>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</si>
  <si>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</si>
  <si>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</si>
  <si>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</si>
  <si>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</si>
  <si>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</si>
  <si>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</si>
  <si>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</si>
  <si>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</si>
  <si>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</si>
  <si>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</si>
  <si>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</si>
  <si>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</si>
  <si>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</si>
  <si>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</si>
  <si>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</si>
  <si>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</si>
  <si>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</si>
  <si>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</si>
  <si>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</si>
  <si>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</si>
  <si>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</si>
  <si>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</si>
  <si>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</si>
  <si>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</si>
  <si>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</si>
  <si>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</si>
  <si>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</si>
  <si>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</si>
  <si>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</si>
  <si>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</si>
  <si>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</si>
  <si>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</si>
  <si>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</si>
  <si>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</si>
  <si>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</si>
  <si>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</si>
  <si>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</si>
  <si>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</si>
  <si>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</si>
  <si>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</si>
  <si>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</si>
  <si>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</si>
  <si>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</si>
  <si>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</si>
  <si>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</si>
  <si>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</si>
  <si>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</si>
  <si>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</si>
  <si>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</si>
  <si>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</si>
  <si>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</si>
  <si>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</si>
  <si>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</si>
  <si>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</si>
  <si>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</si>
  <si>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</si>
  <si>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</si>
  <si>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</si>
  <si>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</si>
  <si>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</si>
  <si>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</si>
  <si>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</si>
  <si>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</si>
  <si>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</si>
  <si>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</si>
  <si>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</si>
  <si>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</si>
  <si>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</si>
  <si>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</si>
  <si>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</si>
  <si>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</si>
  <si>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</si>
  <si>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</si>
  <si>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</si>
  <si>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</si>
  <si>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</si>
  <si>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</si>
  <si>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</si>
  <si>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</si>
  <si>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</si>
  <si>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</si>
  <si>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</si>
  <si>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</si>
  <si>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</si>
  <si>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</si>
  <si>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</si>
  <si>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</si>
  <si>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</si>
  <si>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</si>
  <si>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</si>
  <si>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</si>
  <si>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</si>
  <si>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</si>
  <si>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</si>
  <si>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</si>
  <si>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</si>
  <si>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</si>
  <si>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</si>
  <si>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</si>
  <si>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</si>
  <si>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</si>
  <si>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</si>
  <si>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</si>
  <si>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</si>
  <si>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</si>
  <si>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</si>
  <si>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</si>
  <si>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</si>
  <si>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</si>
  <si>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</si>
  <si>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</si>
  <si>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</si>
  <si>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</si>
  <si>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</si>
  <si>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</si>
  <si>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</si>
  <si>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</si>
  <si>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</si>
  <si>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</si>
  <si>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</si>
  <si>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</si>
  <si>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</si>
  <si>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</si>
  <si>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</si>
  <si>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</si>
  <si>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</si>
  <si>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</si>
  <si>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</si>
  <si>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</si>
  <si>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</si>
  <si>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</si>
  <si>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</si>
  <si>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</si>
  <si>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</si>
  <si>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</si>
  <si>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</si>
  <si>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</si>
  <si>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</si>
  <si>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</si>
  <si>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</si>
  <si>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</si>
  <si>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</si>
  <si>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</si>
  <si>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</si>
  <si>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</si>
  <si>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</si>
  <si>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</si>
  <si>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</si>
  <si>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</si>
  <si>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</si>
  <si>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</si>
  <si>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</si>
  <si>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</si>
  <si>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</si>
  <si>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</si>
  <si>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</si>
  <si>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</si>
  <si>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</si>
  <si>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</si>
  <si>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</si>
  <si>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</si>
  <si>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</si>
  <si>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</si>
  <si>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</si>
  <si>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</si>
  <si>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</si>
  <si>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</si>
  <si>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</si>
  <si>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</si>
  <si>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</si>
  <si>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</si>
  <si>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</si>
  <si>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</si>
  <si>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</si>
  <si>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</si>
  <si>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</si>
  <si>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</si>
  <si>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</si>
  <si>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</si>
  <si>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</si>
  <si>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</si>
  <si>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</si>
  <si>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</si>
  <si>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</si>
  <si>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</si>
  <si>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</si>
  <si>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</si>
  <si>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</si>
  <si>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</si>
  <si>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</si>
  <si>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</si>
  <si>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</si>
  <si>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</si>
  <si>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</si>
  <si>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</si>
  <si>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</si>
  <si>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</si>
  <si>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</si>
  <si>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</si>
  <si>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</si>
  <si>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</si>
  <si>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</si>
  <si>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</si>
  <si>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</si>
  <si>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</si>
  <si>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</si>
  <si>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</si>
  <si>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</si>
  <si>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</si>
  <si>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</si>
  <si>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</si>
  <si>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</si>
  <si>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</si>
  <si>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</si>
  <si>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</si>
  <si>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</si>
  <si>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</si>
  <si>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</si>
  <si>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</si>
  <si>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</si>
  <si>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</si>
  <si>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</si>
  <si>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</si>
  <si>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</si>
  <si>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</si>
  <si>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</si>
  <si>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</si>
  <si>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</si>
  <si>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</si>
  <si>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</si>
  <si>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</si>
  <si>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</si>
  <si>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</si>
  <si>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</si>
  <si>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</si>
  <si>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</si>
  <si>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</si>
  <si>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</si>
  <si>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</si>
  <si>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</si>
  <si>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</si>
  <si>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</si>
  <si>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</si>
  <si>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</si>
  <si>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</si>
  <si>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</si>
  <si>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</si>
  <si>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</si>
  <si>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</si>
  <si>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</si>
  <si>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</si>
  <si>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</si>
  <si>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</si>
  <si>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</si>
  <si>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</si>
  <si>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</si>
  <si>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</si>
  <si>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</si>
  <si>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</si>
  <si>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</si>
  <si>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</si>
  <si>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</si>
  <si>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</si>
  <si>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</si>
  <si>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</si>
  <si>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</si>
  <si>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</si>
  <si>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</si>
  <si>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</si>
  <si>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</si>
  <si>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</si>
  <si>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</si>
  <si>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</si>
  <si>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</si>
  <si>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</si>
  <si>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</si>
  <si>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</si>
  <si>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</si>
  <si>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</si>
  <si>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</si>
  <si>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</si>
  <si>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</si>
  <si>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</si>
  <si>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</si>
  <si>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</si>
  <si>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</si>
  <si>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</si>
  <si>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</si>
  <si>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</si>
  <si>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</si>
  <si>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</si>
  <si>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</si>
  <si>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</si>
  <si>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</si>
  <si>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</si>
  <si>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</si>
  <si>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</si>
  <si>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</si>
  <si>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</si>
  <si>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</si>
  <si>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</si>
  <si>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</si>
  <si>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</si>
  <si>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</si>
  <si>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</si>
  <si>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</si>
  <si>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</si>
  <si>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</si>
  <si>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</si>
  <si>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</si>
  <si>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</si>
  <si>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</si>
  <si>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</si>
  <si>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</si>
  <si>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</si>
  <si>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</si>
  <si>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</si>
  <si>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</si>
  <si>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</si>
  <si>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</si>
  <si>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</si>
  <si>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</si>
  <si>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</si>
  <si>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</si>
  <si>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</si>
  <si>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</si>
  <si>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</si>
  <si>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</si>
  <si>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</si>
  <si>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</si>
  <si>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</si>
  <si>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</si>
  <si>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</si>
  <si>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</si>
  <si>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</si>
  <si>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</si>
  <si>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</si>
  <si>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</si>
  <si>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</si>
  <si>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</si>
  <si>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</si>
  <si>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</si>
  <si>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</si>
  <si>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</si>
  <si>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</si>
  <si>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</si>
  <si>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</si>
  <si>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</si>
  <si>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</si>
  <si>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</si>
  <si>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</si>
  <si>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</si>
  <si>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</si>
  <si>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</si>
  <si>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</si>
  <si>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</si>
  <si>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</si>
  <si>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</si>
  <si>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</si>
  <si>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</si>
  <si>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</si>
  <si>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</si>
  <si>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</si>
  <si>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</si>
  <si>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</si>
  <si>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</si>
  <si>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</si>
  <si>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</si>
  <si>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</si>
  <si>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</si>
  <si>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</si>
  <si>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</si>
  <si>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</si>
  <si>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</si>
  <si>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</si>
  <si>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</si>
  <si>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</si>
  <si>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</si>
  <si>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</si>
  <si>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</si>
  <si>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</si>
  <si>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</si>
  <si>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</si>
  <si>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</si>
  <si>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</si>
  <si>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</si>
  <si>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</si>
  <si>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</si>
  <si>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</si>
  <si>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</si>
  <si>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</si>
  <si>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</si>
  <si>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</si>
  <si>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</si>
  <si>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</si>
  <si>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</si>
  <si>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</si>
  <si>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</si>
  <si>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</si>
  <si>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</si>
  <si>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</si>
  <si>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</si>
  <si>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</si>
  <si>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</si>
  <si>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</si>
  <si>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</si>
  <si>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</si>
  <si>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</si>
  <si>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</si>
  <si>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</si>
  <si>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</si>
  <si>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</si>
  <si>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</si>
  <si>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</si>
  <si>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</si>
  <si>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</si>
  <si>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</si>
  <si>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</si>
  <si>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</si>
  <si>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</si>
  <si>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</si>
  <si>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</si>
  <si>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</si>
  <si>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</si>
  <si>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</si>
  <si>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</si>
  <si>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</si>
  <si>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</si>
  <si>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</si>
  <si>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</si>
  <si>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</si>
  <si>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</si>
  <si>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</si>
  <si>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</si>
  <si>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</si>
  <si>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</si>
  <si>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</si>
  <si>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</si>
  <si>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</si>
  <si>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</si>
  <si>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</si>
  <si>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</si>
  <si>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</si>
  <si>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</si>
  <si>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</si>
  <si>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</si>
  <si>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</si>
  <si>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</si>
  <si>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</si>
  <si>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</si>
  <si>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</si>
  <si>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</si>
  <si>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</si>
  <si>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</si>
  <si>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</si>
  <si>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</si>
  <si>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</si>
  <si>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</si>
  <si>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</si>
  <si>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</si>
  <si>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</si>
  <si>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</si>
  <si>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</si>
  <si>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</si>
  <si>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</si>
  <si>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</si>
  <si>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</si>
  <si>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</si>
  <si>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</si>
  <si>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</si>
  <si>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</si>
  <si>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</si>
  <si>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</si>
  <si>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</si>
  <si>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</si>
  <si>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</si>
  <si>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</si>
  <si>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</si>
  <si>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</si>
  <si>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</si>
  <si>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</si>
  <si>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</si>
  <si>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</si>
  <si>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</si>
  <si>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</si>
  <si>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</si>
  <si>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</si>
  <si>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</si>
  <si>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</si>
  <si>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</si>
  <si>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</si>
  <si>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</si>
  <si>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</si>
  <si>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</si>
  <si>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</si>
  <si>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</si>
  <si>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</si>
  <si>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</si>
  <si>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</si>
  <si>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</si>
  <si>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</si>
  <si>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</si>
  <si>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</si>
  <si>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</si>
  <si>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</si>
  <si>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</si>
  <si>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</si>
  <si>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</si>
  <si>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</si>
  <si>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</si>
  <si>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</si>
  <si>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</si>
  <si>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</si>
  <si>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</si>
  <si>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</si>
  <si>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</si>
  <si>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</si>
  <si>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</si>
  <si>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</si>
  <si>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</si>
  <si>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</si>
  <si>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</si>
  <si>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</si>
  <si>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</si>
  <si>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</si>
  <si>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</si>
  <si>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</si>
  <si>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</si>
  <si>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</si>
  <si>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</si>
  <si>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</si>
  <si>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</si>
  <si>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</si>
  <si>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</si>
  <si>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</si>
  <si>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</si>
  <si>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</si>
  <si>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</si>
  <si>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</si>
  <si>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</si>
  <si>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</si>
  <si>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</si>
  <si>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</si>
  <si>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</si>
  <si>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</si>
  <si>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</si>
  <si>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</si>
  <si>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</si>
  <si>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</si>
  <si>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</si>
  <si>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</si>
  <si>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</si>
  <si>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</si>
  <si>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</si>
  <si>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</si>
  <si>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</si>
  <si>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</si>
  <si>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</si>
  <si>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</si>
  <si>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</si>
  <si>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</si>
  <si>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</si>
  <si>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</si>
  <si>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</si>
  <si>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</si>
  <si>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</si>
  <si>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</si>
  <si>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</si>
  <si>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</si>
  <si>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</si>
  <si>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</si>
  <si>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</si>
  <si>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</si>
  <si>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</si>
  <si>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</si>
  <si>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</si>
  <si>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</si>
  <si>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</si>
  <si>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</si>
  <si>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</si>
  <si>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</si>
  <si>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</si>
  <si>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</si>
  <si>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</si>
  <si>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</si>
  <si>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</si>
  <si>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</si>
  <si>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</si>
  <si>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</si>
  <si>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</si>
  <si>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</si>
  <si>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</si>
  <si>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</si>
  <si>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</si>
  <si>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</si>
  <si>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</si>
  <si>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</si>
  <si>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</si>
  <si>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</si>
  <si>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</si>
  <si>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</si>
  <si>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</si>
  <si>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</si>
  <si>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</si>
  <si>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</si>
  <si>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</si>
  <si>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</si>
  <si>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</si>
  <si>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</si>
  <si>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</si>
  <si>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</si>
  <si>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</si>
  <si>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</si>
  <si>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</si>
  <si>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</si>
  <si>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</si>
  <si>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</si>
  <si>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</si>
  <si>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</si>
  <si>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</si>
  <si>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</si>
  <si>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</si>
  <si>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</si>
  <si>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</si>
  <si>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</si>
  <si>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</si>
  <si>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</si>
  <si>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</si>
  <si>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</si>
  <si>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</si>
  <si>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</si>
  <si>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</si>
  <si>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</si>
  <si>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</si>
  <si>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</si>
  <si>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</si>
  <si>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</si>
  <si>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</si>
  <si>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</si>
  <si>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</si>
  <si>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</si>
  <si>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</si>
  <si>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</si>
  <si>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</si>
  <si>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</si>
  <si>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</si>
  <si>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</si>
  <si>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</si>
  <si>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</si>
  <si>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</si>
  <si>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</si>
  <si>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</si>
  <si>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</si>
  <si>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</si>
  <si>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</si>
  <si>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</si>
  <si>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</si>
  <si>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</si>
  <si>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</si>
  <si>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</si>
  <si>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</si>
  <si>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</si>
  <si>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</si>
  <si>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</si>
  <si>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</si>
  <si>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</si>
  <si>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</si>
  <si>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</si>
  <si>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</si>
  <si>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</si>
  <si>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</si>
  <si>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</si>
  <si>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</si>
  <si>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</si>
  <si>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</si>
  <si>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</si>
  <si>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</si>
  <si>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</si>
  <si>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</si>
  <si>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</si>
  <si>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</si>
  <si>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</si>
  <si>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</si>
  <si>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</si>
  <si>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</si>
  <si>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</si>
  <si>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</si>
  <si>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</si>
  <si>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</si>
  <si>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</si>
  <si>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</si>
  <si>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</si>
  <si>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</si>
  <si>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</si>
  <si>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</si>
  <si>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</si>
  <si>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</si>
  <si>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</si>
  <si>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</si>
  <si>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</si>
  <si>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</si>
  <si>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</si>
  <si>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</si>
  <si>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</si>
  <si>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</si>
  <si>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</si>
  <si>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</si>
  <si>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</si>
  <si>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</si>
  <si>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</si>
  <si>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</si>
  <si>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</si>
  <si>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</si>
  <si>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</si>
  <si>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</si>
  <si>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</si>
  <si>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</si>
  <si>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</si>
  <si>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</si>
  <si>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</si>
  <si>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</si>
  <si>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</si>
  <si>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</si>
  <si>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</si>
  <si>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</si>
  <si>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</si>
  <si>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</si>
  <si>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</si>
  <si>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</si>
  <si>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</si>
  <si>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</si>
  <si>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</si>
  <si>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</si>
  <si>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</si>
  <si>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</si>
  <si>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</si>
  <si>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</si>
  <si>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</si>
  <si>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</si>
  <si>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</si>
  <si>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</si>
  <si>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</si>
  <si>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</si>
  <si>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</si>
  <si>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</si>
  <si>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</si>
  <si>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</si>
  <si>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</si>
  <si>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</si>
  <si>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</si>
  <si>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</si>
  <si>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</si>
  <si>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</si>
  <si>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</si>
  <si>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</si>
  <si>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</si>
  <si>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</si>
  <si>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</si>
  <si>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</si>
  <si>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</si>
  <si>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</si>
  <si>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</si>
  <si>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</si>
  <si>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</si>
  <si>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</si>
  <si>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</si>
  <si>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</si>
  <si>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</si>
  <si>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</si>
  <si>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</si>
  <si>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</si>
  <si>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</si>
  <si>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</si>
  <si>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</si>
  <si>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</si>
  <si>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</si>
  <si>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</si>
  <si>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</si>
  <si>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</si>
  <si>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</si>
  <si>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</si>
  <si>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</si>
  <si>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</si>
  <si>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</si>
  <si>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</si>
  <si>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</si>
  <si>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</si>
  <si>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</si>
  <si>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</si>
  <si>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</si>
  <si>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</si>
  <si>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</si>
  <si>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</si>
  <si>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</si>
  <si>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</si>
  <si>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</si>
  <si>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</si>
  <si>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</si>
  <si>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</si>
  <si>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</si>
  <si>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</si>
  <si>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</si>
  <si>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</si>
  <si>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</si>
  <si>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</si>
  <si>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</si>
  <si>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</si>
  <si>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</si>
  <si>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</si>
  <si>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</si>
  <si>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</si>
  <si>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</si>
  <si>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</si>
  <si>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</si>
  <si>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</si>
  <si>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</si>
  <si>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</si>
  <si>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</si>
  <si>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</si>
  <si>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</si>
  <si>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</si>
  <si>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</si>
  <si>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</si>
  <si>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</si>
  <si>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</si>
  <si>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</si>
  <si>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</si>
  <si>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</si>
  <si>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</si>
  <si>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</si>
  <si>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</si>
  <si>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</si>
  <si>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</si>
  <si>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</si>
  <si>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</si>
  <si>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</si>
  <si>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</si>
  <si>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</si>
  <si>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</si>
  <si>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</si>
  <si>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</si>
  <si>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</si>
  <si>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</si>
  <si>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</si>
  <si>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</si>
  <si>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</si>
  <si>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</si>
  <si>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</si>
  <si>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</si>
  <si>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</si>
  <si>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</si>
  <si>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</si>
  <si>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</si>
  <si>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</si>
  <si>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</si>
  <si>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</si>
  <si>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</si>
  <si>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</si>
  <si>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</si>
  <si>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</si>
  <si>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</si>
  <si>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</si>
  <si>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</si>
  <si>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</si>
  <si>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</si>
  <si>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</si>
  <si>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</si>
  <si>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</si>
  <si>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</si>
  <si>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</si>
  <si>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</si>
  <si>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</si>
  <si>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</si>
  <si>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</si>
  <si>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</si>
  <si>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</si>
  <si>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</si>
  <si>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</si>
  <si>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</si>
  <si>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</si>
  <si>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</si>
  <si>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</si>
  <si>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</si>
  <si>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</si>
  <si>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</si>
  <si>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</si>
  <si>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</si>
  <si>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</si>
  <si>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</si>
  <si>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</si>
  <si>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</si>
  <si>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</si>
  <si>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</si>
  <si>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</si>
  <si>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</si>
  <si>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</si>
  <si>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</si>
  <si>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</si>
  <si>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</si>
  <si>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</si>
  <si>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</si>
  <si>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</si>
  <si>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</si>
  <si>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</si>
  <si>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</si>
  <si>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</si>
  <si>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</si>
  <si>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</si>
  <si>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</si>
  <si>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</si>
  <si>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</si>
  <si>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</si>
  <si>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</si>
  <si>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</si>
  <si>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</si>
  <si>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</si>
  <si>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</si>
  <si>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</si>
  <si>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</si>
  <si>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</si>
  <si>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</si>
  <si>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</si>
  <si>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</si>
  <si>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</si>
  <si>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</si>
  <si>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</si>
  <si>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</si>
  <si>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</si>
  <si>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</si>
  <si>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</si>
  <si>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</si>
  <si>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</si>
  <si>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</si>
  <si>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</si>
  <si>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</si>
  <si>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</si>
  <si>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</si>
  <si>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</si>
  <si>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</si>
  <si>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</si>
  <si>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</si>
  <si>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</si>
  <si>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</si>
  <si>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</si>
  <si>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</si>
  <si>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</si>
  <si>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</si>
  <si>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</si>
  <si>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</si>
  <si>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</si>
  <si>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</si>
  <si>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</si>
  <si>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</si>
  <si>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</si>
  <si>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</si>
  <si>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</si>
  <si>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</si>
  <si>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</si>
  <si>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</si>
  <si>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</si>
  <si>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</si>
  <si>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</si>
  <si>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</si>
  <si>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</si>
  <si>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</si>
  <si>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</si>
  <si>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</si>
  <si>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</si>
  <si>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</si>
  <si>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</si>
  <si>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</si>
  <si>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</si>
  <si>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</si>
  <si>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</si>
  <si>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</si>
  <si>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</si>
  <si>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</si>
  <si>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</si>
  <si>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</si>
  <si>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</si>
  <si>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</si>
  <si>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</si>
  <si>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</si>
  <si>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</si>
  <si>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</si>
  <si>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</si>
  <si>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</si>
  <si>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</si>
  <si>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</si>
  <si>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</si>
  <si>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</si>
  <si>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</si>
  <si>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</si>
  <si>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</si>
  <si>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</si>
  <si>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</si>
  <si>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</si>
  <si>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</si>
  <si>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</si>
  <si>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</si>
  <si>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</si>
  <si>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</si>
  <si>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</si>
  <si>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</si>
  <si>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</si>
  <si>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</si>
  <si>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</si>
  <si>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</si>
  <si>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</si>
  <si>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</si>
  <si>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</si>
  <si>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</si>
  <si>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</si>
  <si>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</si>
  <si>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</si>
  <si>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</si>
  <si>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</si>
  <si>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</si>
  <si>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</si>
  <si>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</si>
  <si>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</si>
  <si>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</si>
  <si>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</si>
  <si>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</si>
  <si>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</si>
  <si>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</si>
  <si>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</si>
  <si>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</si>
  <si>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</si>
  <si>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</si>
  <si>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</si>
  <si>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</si>
  <si>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</si>
  <si>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</si>
  <si>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</si>
  <si>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</si>
  <si>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</si>
  <si>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</si>
  <si>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</si>
  <si>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</si>
  <si>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</si>
  <si>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</si>
  <si>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</si>
  <si>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</si>
  <si>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</si>
  <si>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</si>
  <si>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</si>
  <si>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</si>
  <si>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</si>
  <si>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</si>
  <si>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</si>
  <si>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</si>
  <si>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</si>
  <si>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</si>
  <si>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</si>
  <si>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</si>
  <si>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</si>
  <si>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</si>
  <si>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</si>
  <si>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</si>
  <si>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</si>
  <si>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</si>
  <si>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</si>
  <si>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</si>
  <si>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</si>
  <si>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</si>
  <si>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</si>
  <si>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</si>
  <si>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</si>
  <si>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</si>
  <si>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</si>
  <si>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</si>
  <si>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</si>
  <si>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</si>
  <si>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</si>
  <si>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</si>
  <si>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</si>
  <si>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</si>
  <si>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</si>
  <si>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</si>
  <si>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</si>
  <si>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</si>
  <si>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</si>
  <si>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</si>
  <si>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</si>
  <si>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</si>
  <si>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</si>
  <si>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</si>
  <si>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</si>
  <si>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</si>
  <si>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</si>
  <si>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</si>
  <si>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</si>
  <si>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</si>
  <si>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</si>
  <si>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</si>
  <si>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</si>
  <si>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</si>
  <si>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</si>
  <si>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</si>
  <si>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</si>
  <si>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</si>
  <si>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</si>
  <si>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</si>
  <si>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</si>
  <si>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</si>
  <si>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</si>
  <si>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</si>
  <si>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</si>
  <si>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</si>
  <si>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</si>
  <si>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</si>
  <si>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</si>
  <si>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</si>
  <si>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</si>
  <si>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</si>
  <si>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</si>
  <si>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</si>
  <si>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</si>
  <si>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</si>
  <si>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</si>
  <si>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</si>
  <si>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</si>
  <si>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</si>
  <si>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</si>
  <si>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</si>
  <si>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</si>
  <si>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</si>
  <si>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</si>
  <si>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</si>
  <si>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</si>
  <si>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</si>
  <si>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</si>
  <si>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</si>
  <si>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</si>
  <si>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</si>
  <si>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</si>
  <si>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</si>
  <si>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</si>
  <si>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</si>
  <si>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</si>
  <si>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</si>
  <si>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</si>
  <si>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</si>
  <si>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</si>
  <si>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</si>
  <si>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</si>
  <si>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</si>
  <si>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</si>
  <si>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</si>
  <si>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</si>
  <si>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</si>
  <si>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</si>
  <si>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</si>
  <si>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</si>
  <si>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</si>
  <si>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</si>
  <si>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</si>
  <si>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</si>
  <si>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</si>
  <si>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</si>
  <si>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</si>
  <si>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</si>
  <si>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</si>
  <si>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</si>
  <si>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</si>
  <si>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</si>
  <si>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</si>
  <si>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</si>
  <si>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</si>
  <si>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</si>
  <si>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</si>
  <si>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</si>
  <si>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</si>
  <si>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</si>
  <si>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</si>
  <si>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</si>
  <si>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</si>
  <si>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</si>
  <si>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</si>
  <si>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</si>
  <si>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</si>
  <si>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</si>
  <si>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</si>
  <si>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</si>
  <si>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</si>
  <si>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</si>
  <si>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</si>
  <si>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</si>
  <si>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</si>
  <si>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</si>
  <si>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</si>
  <si>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</si>
  <si>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</si>
  <si>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</si>
  <si>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</si>
  <si>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</si>
  <si>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</si>
  <si>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</si>
  <si>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</si>
  <si>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</si>
  <si>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</si>
  <si>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</si>
  <si>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</si>
  <si>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</si>
  <si>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</si>
  <si>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</si>
  <si>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</si>
  <si>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</si>
  <si>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</si>
  <si>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</si>
  <si>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</si>
  <si>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</si>
  <si>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</si>
  <si>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</si>
  <si>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</si>
  <si>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</si>
  <si>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</si>
  <si>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</si>
  <si>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</si>
  <si>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</si>
  <si>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</si>
  <si>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</si>
  <si>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</si>
  <si>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</si>
  <si>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</si>
  <si>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</si>
  <si>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</si>
  <si>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</si>
  <si>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</si>
  <si>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</si>
  <si>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</si>
  <si>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</si>
  <si>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</si>
  <si>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</si>
  <si>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</si>
  <si>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</si>
  <si>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</si>
  <si>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</si>
  <si>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</si>
  <si>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</si>
  <si>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</si>
  <si>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</si>
  <si>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</si>
  <si>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</si>
  <si>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</si>
  <si>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</si>
  <si>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</si>
  <si>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</si>
  <si>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</si>
  <si>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</si>
  <si>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</si>
  <si>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</si>
  <si>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</si>
  <si>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</si>
  <si>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</si>
  <si>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</si>
  <si>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</si>
  <si>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</si>
  <si>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</si>
  <si>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</si>
  <si>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</si>
  <si>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</si>
  <si>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</si>
  <si>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</si>
  <si>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</si>
  <si>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</si>
  <si>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</si>
  <si>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</si>
  <si>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</si>
  <si>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</si>
  <si>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</si>
  <si>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</si>
  <si>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</si>
  <si>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</si>
  <si>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</si>
  <si>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</si>
  <si>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</si>
  <si>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</si>
  <si>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</si>
  <si>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</si>
  <si>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</si>
  <si>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</si>
  <si>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</si>
  <si>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</si>
  <si>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</si>
  <si>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</si>
  <si>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</si>
  <si>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</si>
  <si>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</si>
  <si>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</si>
  <si>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</si>
  <si>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</si>
  <si>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</si>
  <si>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</si>
  <si>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</si>
  <si>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</si>
  <si>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</si>
  <si>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</si>
  <si>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</si>
  <si>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</si>
  <si>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</si>
  <si>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</si>
  <si>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</si>
  <si>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</si>
  <si>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</si>
  <si>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</si>
  <si>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</si>
  <si>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</si>
  <si>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</si>
  <si>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</si>
  <si>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</si>
  <si>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</si>
  <si>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</si>
  <si>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</si>
  <si>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</si>
  <si>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</si>
  <si>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</si>
  <si>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</si>
  <si>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</si>
  <si>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</si>
  <si>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</si>
  <si>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</si>
  <si>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</si>
  <si>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</si>
  <si>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</si>
  <si>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</si>
  <si>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</si>
  <si>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</si>
  <si>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</si>
  <si>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</si>
  <si>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</si>
  <si>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</si>
  <si>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</si>
  <si>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</si>
  <si>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</si>
  <si>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</si>
  <si>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</si>
  <si>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</si>
  <si>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</si>
  <si>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</si>
  <si>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</si>
  <si>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</si>
  <si>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</si>
  <si>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</si>
  <si>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</si>
  <si>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</si>
  <si>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</si>
  <si>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</si>
  <si>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</si>
  <si>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</si>
  <si>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</si>
  <si>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</si>
  <si>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</si>
  <si>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</si>
  <si>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</si>
  <si>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</si>
  <si>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</si>
  <si>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</si>
  <si>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</si>
  <si>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</si>
  <si>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</si>
  <si>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</si>
  <si>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</si>
  <si>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</si>
  <si>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</si>
  <si>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</si>
  <si>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</si>
  <si>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</si>
  <si>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</si>
  <si>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</si>
  <si>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</si>
  <si>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</si>
  <si>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</si>
  <si>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</si>
  <si>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</si>
  <si>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</si>
  <si>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</si>
  <si>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</si>
  <si>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</si>
  <si>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</si>
  <si>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</si>
  <si>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</si>
  <si>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</si>
  <si>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</si>
  <si>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</si>
  <si>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</si>
  <si>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</si>
  <si>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</si>
  <si>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</si>
  <si>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</si>
  <si>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</si>
  <si>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</si>
  <si>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</si>
  <si>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</si>
  <si>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</si>
  <si>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</si>
  <si>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</si>
  <si>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</si>
  <si>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</si>
  <si>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</si>
  <si>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</si>
  <si>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</si>
  <si>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</si>
  <si>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</si>
  <si>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</si>
  <si>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</si>
  <si>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</si>
  <si>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</si>
  <si>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</si>
  <si>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</si>
  <si>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</si>
  <si>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</si>
  <si>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</si>
  <si>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</si>
  <si>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</si>
  <si>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</si>
  <si>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</si>
  <si>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</si>
  <si>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</si>
  <si>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</si>
  <si>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</si>
  <si>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</si>
  <si>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</si>
  <si>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</si>
  <si>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</si>
  <si>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</si>
  <si>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</si>
  <si>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</si>
  <si>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</si>
  <si>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</si>
  <si>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</si>
  <si>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</si>
  <si>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</si>
  <si>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</si>
  <si>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</si>
  <si>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</si>
  <si>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</si>
  <si>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</si>
  <si>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</si>
  <si>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</si>
  <si>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</si>
  <si>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</si>
  <si>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</si>
  <si>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</si>
  <si>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</si>
  <si>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</si>
  <si>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</si>
  <si>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</si>
  <si>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</si>
  <si>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</si>
  <si>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</si>
  <si>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</si>
  <si>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</si>
  <si>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</si>
  <si>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</si>
  <si>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</si>
  <si>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</si>
  <si>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</si>
  <si>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</si>
  <si>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</si>
  <si>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</si>
  <si>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</si>
  <si>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</si>
  <si>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</si>
  <si>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</si>
  <si>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</si>
  <si>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</si>
  <si>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</si>
  <si>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</si>
  <si>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</si>
  <si>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</si>
  <si>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</si>
  <si>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</si>
  <si>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</si>
  <si>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</si>
  <si>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</si>
  <si>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</si>
  <si>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</si>
  <si>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</si>
  <si>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</si>
  <si>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</si>
  <si>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</si>
  <si>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</si>
  <si>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</si>
  <si>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</si>
  <si>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</si>
  <si>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</si>
  <si>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</si>
  <si>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</si>
  <si>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</si>
  <si>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</si>
  <si>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</si>
  <si>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</si>
  <si>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</si>
  <si>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</si>
  <si>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</si>
  <si>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</si>
  <si>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</si>
  <si>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</si>
  <si>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</si>
  <si>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</si>
  <si>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</si>
  <si>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</si>
  <si>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</si>
  <si>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</si>
  <si>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</si>
  <si>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</si>
  <si>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</si>
  <si>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</si>
  <si>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</si>
  <si>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</si>
  <si>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</si>
  <si>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</si>
  <si>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</si>
  <si>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</si>
  <si>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</si>
  <si>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</si>
  <si>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</si>
  <si>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</si>
  <si>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</si>
  <si>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</si>
  <si>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</si>
  <si>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</si>
  <si>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</si>
  <si>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</si>
  <si>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</si>
  <si>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</si>
  <si>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</si>
  <si>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</si>
  <si>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</si>
  <si>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</si>
  <si>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</si>
  <si>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</si>
  <si>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</si>
  <si>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</si>
  <si>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</si>
  <si>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</si>
  <si>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</si>
  <si>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</si>
  <si>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</si>
  <si>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</si>
  <si>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</si>
  <si>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</si>
  <si>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</si>
  <si>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</si>
  <si>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</si>
  <si>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</si>
  <si>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</si>
  <si>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</si>
  <si>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</si>
  <si>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</si>
  <si>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</si>
  <si>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</si>
  <si>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</si>
  <si>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</si>
  <si>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</si>
  <si>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</si>
  <si>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</si>
  <si>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</si>
  <si>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</si>
  <si>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</si>
  <si>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</si>
  <si>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</si>
  <si>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</si>
  <si>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</si>
  <si>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</si>
  <si>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</si>
  <si>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</si>
  <si>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</si>
  <si>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</si>
  <si>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</si>
  <si>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</si>
  <si>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</si>
  <si>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</si>
  <si>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</si>
  <si>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</si>
  <si>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</si>
  <si>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</si>
  <si>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</si>
  <si>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</si>
  <si>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</si>
  <si>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</si>
  <si>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</si>
  <si>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</si>
  <si>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</si>
  <si>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</si>
  <si>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</si>
  <si>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</si>
  <si>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</si>
  <si>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</si>
  <si>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</si>
  <si>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</si>
  <si>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</si>
  <si>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</si>
  <si>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</si>
  <si>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</si>
  <si>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</si>
  <si>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</si>
  <si>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</si>
  <si>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</si>
  <si>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</si>
  <si>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</si>
  <si>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</si>
  <si>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</si>
  <si>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</si>
  <si>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</si>
  <si>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</si>
  <si>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</si>
  <si>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</si>
  <si>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</si>
  <si>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</si>
  <si>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</si>
  <si>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</si>
  <si>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</si>
  <si>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</si>
  <si>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</si>
  <si>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</si>
  <si>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</si>
  <si>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</si>
  <si>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</si>
  <si>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</si>
  <si>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</si>
  <si>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</si>
  <si>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</si>
  <si>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</si>
  <si>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</si>
  <si>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</si>
  <si>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</si>
  <si>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</si>
  <si>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</si>
  <si>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</si>
  <si>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</si>
  <si>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</si>
  <si>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</si>
  <si>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</si>
  <si>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</si>
  <si>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</si>
  <si>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</si>
  <si>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</si>
  <si>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</si>
  <si>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</si>
  <si>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</si>
  <si>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</si>
  <si>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</si>
  <si>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</si>
  <si>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</si>
  <si>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</si>
  <si>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</si>
  <si>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</si>
  <si>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</si>
  <si>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</si>
  <si>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</si>
  <si>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</si>
  <si>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</si>
  <si>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</si>
  <si>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</si>
  <si>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</si>
  <si>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</si>
  <si>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</si>
  <si>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</si>
  <si>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</si>
  <si>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</si>
  <si>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</si>
  <si>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</si>
  <si>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</si>
  <si>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</si>
  <si>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</si>
  <si>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</si>
  <si>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</si>
  <si>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</si>
  <si>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</si>
  <si>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</si>
  <si>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</si>
  <si>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</si>
  <si>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</si>
  <si>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</si>
  <si>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</si>
  <si>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</si>
  <si>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</si>
  <si>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</si>
  <si>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</si>
  <si>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</si>
  <si>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</si>
  <si>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</si>
  <si>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</si>
  <si>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</si>
  <si>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</si>
  <si>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</si>
  <si>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</si>
  <si>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</si>
  <si>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</si>
  <si>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</si>
  <si>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</si>
  <si>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</si>
  <si>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</si>
  <si>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</si>
  <si>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</si>
  <si>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</si>
  <si>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</si>
  <si>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</si>
  <si>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</si>
  <si>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</si>
  <si>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</si>
  <si>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</si>
  <si>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</si>
  <si>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</si>
  <si>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</si>
  <si>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</si>
  <si>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</si>
  <si>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</si>
  <si>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</si>
  <si>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</si>
  <si>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</si>
  <si>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</si>
  <si>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</si>
  <si>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</si>
  <si>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</si>
  <si>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</si>
  <si>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</si>
  <si>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</si>
  <si>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</si>
  <si>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</si>
  <si>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</si>
  <si>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</si>
  <si>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</si>
  <si>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</si>
  <si>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</si>
  <si>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</si>
  <si>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</si>
  <si>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</si>
  <si>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</si>
  <si>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</si>
  <si>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</si>
  <si>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</si>
  <si>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</si>
  <si>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</si>
  <si>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</si>
  <si>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</si>
  <si>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</si>
  <si>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</si>
  <si>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</si>
  <si>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</si>
  <si>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</si>
  <si>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</si>
  <si>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</si>
  <si>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</si>
  <si>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</si>
  <si>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</si>
  <si>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</si>
  <si>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</si>
  <si>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</si>
  <si>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</si>
  <si>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</si>
  <si>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</si>
  <si>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</si>
  <si>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</si>
  <si>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</si>
  <si>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</si>
  <si>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</si>
  <si>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</si>
  <si>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</si>
  <si>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</si>
  <si>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</si>
  <si>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</si>
  <si>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</si>
  <si>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</si>
  <si>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</si>
  <si>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</si>
  <si>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</si>
  <si>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</si>
  <si>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</si>
  <si>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</si>
  <si>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</si>
  <si>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</si>
  <si>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</si>
  <si>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</si>
  <si>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</si>
  <si>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</si>
  <si>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</si>
  <si>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</si>
  <si>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</si>
  <si>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</si>
  <si>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</si>
  <si>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</si>
  <si>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</si>
  <si>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</si>
  <si>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</si>
  <si>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</si>
  <si>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</si>
  <si>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</si>
  <si>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</si>
  <si>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</si>
  <si>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</si>
  <si>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</si>
  <si>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</si>
  <si>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</si>
  <si>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</si>
  <si>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</si>
  <si>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</si>
  <si>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</si>
  <si>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</si>
  <si>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</si>
  <si>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</si>
  <si>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</si>
  <si>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</si>
  <si>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</si>
  <si>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</si>
  <si>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</si>
  <si>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</si>
  <si>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</si>
  <si>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</si>
  <si>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</si>
  <si>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</si>
  <si>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</si>
  <si>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</si>
  <si>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</si>
  <si>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</si>
  <si>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</si>
  <si>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</si>
  <si>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</si>
  <si>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</si>
  <si>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</si>
  <si>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</si>
  <si>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</si>
  <si>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</si>
  <si>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</si>
  <si>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</si>
  <si>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</si>
  <si>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</si>
  <si>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</si>
  <si>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</si>
  <si>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</si>
  <si>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</si>
  <si>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</si>
  <si>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</si>
  <si>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</si>
  <si>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</si>
  <si>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</si>
  <si>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</si>
  <si>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</si>
  <si>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</si>
  <si>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</si>
  <si>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</si>
  <si>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</si>
  <si>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</si>
  <si>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</si>
  <si>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</si>
  <si>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</si>
  <si>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</si>
  <si>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</si>
  <si>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</si>
  <si>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</si>
  <si>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</si>
  <si>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</si>
  <si>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</si>
  <si>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</si>
  <si>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</si>
  <si>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</si>
  <si>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</si>
  <si>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</si>
  <si>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</si>
  <si>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</si>
  <si>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</si>
  <si>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</si>
  <si>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</si>
  <si>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</si>
  <si>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</si>
  <si>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</si>
  <si>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</si>
  <si>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</si>
  <si>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</si>
  <si>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</si>
  <si>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</si>
  <si>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</si>
  <si>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</si>
  <si>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</si>
  <si>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</si>
  <si>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</si>
  <si>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</si>
  <si>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</si>
  <si>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</si>
  <si>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</si>
  <si>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</si>
  <si>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</si>
  <si>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</si>
  <si>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</si>
  <si>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</si>
  <si>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</si>
  <si>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</si>
  <si>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</si>
  <si>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</si>
  <si>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</si>
  <si>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</si>
  <si>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</si>
  <si>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</si>
  <si>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</si>
  <si>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</si>
  <si>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</si>
  <si>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</si>
  <si>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</si>
  <si>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</si>
  <si>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</si>
  <si>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</si>
  <si>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</si>
  <si>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</si>
  <si>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</si>
  <si>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</si>
  <si>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</si>
  <si>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</si>
  <si>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</si>
  <si>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</si>
  <si>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</si>
  <si>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</si>
  <si>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</si>
  <si>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</si>
  <si>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</si>
  <si>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</si>
  <si>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</si>
  <si>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</si>
  <si>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</si>
  <si>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</si>
  <si>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</si>
  <si>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</si>
  <si>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</si>
  <si>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</si>
  <si>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</si>
  <si>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</si>
  <si>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</si>
  <si>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</si>
  <si>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</si>
  <si>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</si>
  <si>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</si>
  <si>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</si>
  <si>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</si>
  <si>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</si>
  <si>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</si>
  <si>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</si>
  <si>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</si>
  <si>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</si>
  <si>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</si>
  <si>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</si>
  <si>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</si>
  <si>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</si>
  <si>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</si>
  <si>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</si>
  <si>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</si>
  <si>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</si>
  <si>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</si>
  <si>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</si>
  <si>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</si>
  <si>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</si>
  <si>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</si>
  <si>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</si>
  <si>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</si>
  <si>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</si>
  <si>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</si>
  <si>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</si>
  <si>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</si>
  <si>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</si>
  <si>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</si>
  <si>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</si>
  <si>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</si>
  <si>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</si>
  <si>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</si>
  <si>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</si>
  <si>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</si>
  <si>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</si>
  <si>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</si>
  <si>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</si>
  <si>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</si>
  <si>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</si>
  <si>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</si>
  <si>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</si>
  <si>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</si>
  <si>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</si>
  <si>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</si>
  <si>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</si>
  <si>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</si>
  <si>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</si>
  <si>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</si>
  <si>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</si>
  <si>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</si>
  <si>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</si>
  <si>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</si>
  <si>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</si>
  <si>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</si>
  <si>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</si>
  <si>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</si>
  <si>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</si>
  <si>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</si>
  <si>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</si>
  <si>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</si>
  <si>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</si>
  <si>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</si>
  <si>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</si>
  <si>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</si>
  <si>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</si>
  <si>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</si>
  <si>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</si>
  <si>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</si>
  <si>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</si>
  <si>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</si>
  <si>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</si>
  <si>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</si>
  <si>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</si>
  <si>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</si>
  <si>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</si>
  <si>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</si>
  <si>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</si>
  <si>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</si>
  <si>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</si>
  <si>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</si>
  <si>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</si>
  <si>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</si>
  <si>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</si>
  <si>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</si>
  <si>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</si>
  <si>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</si>
  <si>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</si>
  <si>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</si>
  <si>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</si>
  <si>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</si>
  <si>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</si>
  <si>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</si>
  <si>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</si>
  <si>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</si>
  <si>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</si>
  <si>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</si>
  <si>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</si>
  <si>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</si>
  <si>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</si>
  <si>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</si>
  <si>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</si>
  <si>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</si>
  <si>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</si>
  <si>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</si>
  <si>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</si>
  <si>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</si>
  <si>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</si>
  <si>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</si>
  <si>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</si>
  <si>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</si>
  <si>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</si>
  <si>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</si>
  <si>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</si>
  <si>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</si>
  <si>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</si>
  <si>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</si>
  <si>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</si>
  <si>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</si>
  <si>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</si>
  <si>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</si>
  <si>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</si>
  <si>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</si>
  <si>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</si>
  <si>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</si>
  <si>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</si>
  <si>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</si>
  <si>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</si>
  <si>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</si>
  <si>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</si>
  <si>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</si>
  <si>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</si>
  <si>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</si>
  <si>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</si>
  <si>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</si>
  <si>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</si>
  <si>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</si>
  <si>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</si>
  <si>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</si>
  <si>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</si>
  <si>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</si>
  <si>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</si>
  <si>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</si>
  <si>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</si>
  <si>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</si>
  <si>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</si>
  <si>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</si>
  <si>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</si>
  <si>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</si>
  <si>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</si>
  <si>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</si>
  <si>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</si>
  <si>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</si>
  <si>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</si>
  <si>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</si>
  <si>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</si>
  <si>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</si>
  <si>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</si>
  <si>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</si>
  <si>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</si>
  <si>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</si>
  <si>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</si>
  <si>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</si>
  <si>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</si>
  <si>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</si>
  <si>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</si>
  <si>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</si>
  <si>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</si>
  <si>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</si>
  <si>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</si>
  <si>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</si>
  <si>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</si>
  <si>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</si>
  <si>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</si>
  <si>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</si>
  <si>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</si>
  <si>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</si>
  <si>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</si>
  <si>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</si>
  <si>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</si>
  <si>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</si>
  <si>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</si>
  <si>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</si>
  <si>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</si>
  <si>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</si>
  <si>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</si>
  <si>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</si>
  <si>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</si>
  <si>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</si>
  <si>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</si>
  <si>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</si>
  <si>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</si>
  <si>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</si>
  <si>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</si>
  <si>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</si>
  <si>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</si>
  <si>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</si>
  <si>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</si>
  <si>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</si>
  <si>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</si>
  <si>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</si>
  <si>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</si>
  <si>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</si>
  <si>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</si>
  <si>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</si>
  <si>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</si>
  <si>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</si>
  <si>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</si>
  <si>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</si>
  <si>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</si>
  <si>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</si>
  <si>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</si>
  <si>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</si>
  <si>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</si>
  <si>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</si>
  <si>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</si>
  <si>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</si>
  <si>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</si>
  <si>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</si>
  <si>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</si>
  <si>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</si>
  <si>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</si>
  <si>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</si>
  <si>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</si>
  <si>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</si>
  <si>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</si>
  <si>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</si>
  <si>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</si>
  <si>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</si>
  <si>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</si>
  <si>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</si>
  <si>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</si>
  <si>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</si>
  <si>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</si>
  <si>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</si>
  <si>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</si>
  <si>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</si>
  <si>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</si>
  <si>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</si>
  <si>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</si>
  <si>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</si>
  <si>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</si>
  <si>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</si>
  <si>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</si>
  <si>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</si>
  <si>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</si>
  <si>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</si>
  <si>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</si>
  <si>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</si>
  <si>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</si>
  <si>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</si>
  <si>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</si>
  <si>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</si>
  <si>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</si>
  <si>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</si>
  <si>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</si>
  <si>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</si>
  <si>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</si>
  <si>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</si>
  <si>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</si>
  <si>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</si>
  <si>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</si>
  <si>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</si>
  <si>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</si>
  <si>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</si>
  <si>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</si>
  <si>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</si>
  <si>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</si>
  <si>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</si>
  <si>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</si>
  <si>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</si>
  <si>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</si>
  <si>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</si>
  <si>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</si>
  <si>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</si>
  <si>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</si>
  <si>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</si>
  <si>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</si>
  <si>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</si>
  <si>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</si>
  <si>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</si>
  <si>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</si>
  <si>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</si>
  <si>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</si>
  <si>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</si>
  <si>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</si>
  <si>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</si>
  <si>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</si>
  <si>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</si>
  <si>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</si>
  <si>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</si>
  <si>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</si>
  <si>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</si>
  <si>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</si>
  <si>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</si>
  <si>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</si>
  <si>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</si>
  <si>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</si>
  <si>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</si>
  <si>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</si>
  <si>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</si>
  <si>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</si>
  <si>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</si>
  <si>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</si>
  <si>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</si>
  <si>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</si>
  <si>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</si>
  <si>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</si>
  <si>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</si>
  <si>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</si>
  <si>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</si>
  <si>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</si>
  <si>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</si>
  <si>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</si>
  <si>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</si>
  <si>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</si>
  <si>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</si>
  <si>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</si>
  <si>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</si>
  <si>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</si>
  <si>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</si>
  <si>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</si>
  <si>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</si>
  <si>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</si>
  <si>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</si>
  <si>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</si>
  <si>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</si>
  <si>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</si>
  <si>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</si>
  <si>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</si>
  <si>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</si>
  <si>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</si>
  <si>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</si>
  <si>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</si>
  <si>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</si>
  <si>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</si>
  <si>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</si>
  <si>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</si>
  <si>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</si>
  <si>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</si>
  <si>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</si>
  <si>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</si>
  <si>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</si>
  <si>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</si>
  <si>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</si>
  <si>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</si>
  <si>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</si>
  <si>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</si>
  <si>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</si>
  <si>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</si>
  <si>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</si>
  <si>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</si>
  <si>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</si>
  <si>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</si>
  <si>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</si>
  <si>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</si>
  <si>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</si>
  <si>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</si>
  <si>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</si>
  <si>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</si>
  <si>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</si>
  <si>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</si>
  <si>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</si>
  <si>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</si>
  <si>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</si>
  <si>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</si>
  <si>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</si>
  <si>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</si>
  <si>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</si>
  <si>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</si>
  <si>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</si>
  <si>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</si>
  <si>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</si>
  <si>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</si>
  <si>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</si>
  <si>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</si>
  <si>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</si>
  <si>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</si>
  <si>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</si>
  <si>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</si>
  <si>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</si>
  <si>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</si>
  <si>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</si>
  <si>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</si>
  <si>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</si>
  <si>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</si>
  <si>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</si>
  <si>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</si>
  <si>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</si>
  <si>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</si>
  <si>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</si>
  <si>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</si>
  <si>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</si>
  <si>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</si>
  <si>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</si>
  <si>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</si>
  <si>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</si>
  <si>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</si>
  <si>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</si>
  <si>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</si>
  <si>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</si>
  <si>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</si>
  <si>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</si>
  <si>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</si>
  <si>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</si>
  <si>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</si>
  <si>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</si>
  <si>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</si>
  <si>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</si>
  <si>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</si>
  <si>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</si>
  <si>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</si>
  <si>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</si>
  <si>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</si>
  <si>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</si>
  <si>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</si>
  <si>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</si>
  <si>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</si>
  <si>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</si>
  <si>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</si>
  <si>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</si>
  <si>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</si>
  <si>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</si>
  <si>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</si>
  <si>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</si>
  <si>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</si>
  <si>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</si>
  <si>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</si>
  <si>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</si>
  <si>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</si>
  <si>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</si>
  <si>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</si>
  <si>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</si>
  <si>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</si>
  <si>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</si>
  <si>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</si>
  <si>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</si>
  <si>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</si>
  <si>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</si>
  <si>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</si>
  <si>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</si>
  <si>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</si>
  <si>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</si>
  <si>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</si>
  <si>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</si>
  <si>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</si>
  <si>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</si>
  <si>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</si>
  <si>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</si>
  <si>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</si>
  <si>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</si>
  <si>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</si>
  <si>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</si>
  <si>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</si>
  <si>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</si>
  <si>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</si>
  <si>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</si>
  <si>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</si>
  <si>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</si>
  <si>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</si>
  <si>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</si>
  <si>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</si>
  <si>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</si>
  <si>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</si>
  <si>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</si>
  <si>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</si>
  <si>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</si>
  <si>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</si>
  <si>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</si>
  <si>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</si>
  <si>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</si>
  <si>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</si>
  <si>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</si>
  <si>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</si>
  <si>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</si>
  <si>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</si>
  <si>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</si>
  <si>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</si>
  <si>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</si>
  <si>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</si>
  <si>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</si>
  <si>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</si>
  <si>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</si>
  <si>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</si>
  <si>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</si>
  <si>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</si>
  <si>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</si>
  <si>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</si>
  <si>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</si>
  <si>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</si>
  <si>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</si>
  <si>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</si>
  <si>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</si>
  <si>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</si>
  <si>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</si>
  <si>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</si>
  <si>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</si>
  <si>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</si>
  <si>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</si>
  <si>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</si>
  <si>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</si>
  <si>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</si>
  <si>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</si>
  <si>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</si>
  <si>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</si>
  <si>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</si>
  <si>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</si>
  <si>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</si>
  <si>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</si>
  <si>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</si>
  <si>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</si>
  <si>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</si>
  <si>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</si>
  <si>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</si>
  <si>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</si>
  <si>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</si>
  <si>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</si>
  <si>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</si>
  <si>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</si>
  <si>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</si>
  <si>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</si>
  <si>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</si>
  <si>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</si>
  <si>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</si>
  <si>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</si>
  <si>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</si>
  <si>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</si>
  <si>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</si>
  <si>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</si>
  <si>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</si>
  <si>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</si>
  <si>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</si>
  <si>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</si>
  <si>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</si>
  <si>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</si>
  <si>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</si>
  <si>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</si>
  <si>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</si>
  <si>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</si>
  <si>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</si>
  <si>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</si>
  <si>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</si>
  <si>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</si>
  <si>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</si>
  <si>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</si>
  <si>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</si>
  <si>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</si>
  <si>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</si>
  <si>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</si>
  <si>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</si>
  <si>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</si>
  <si>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</si>
  <si>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</si>
  <si>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</si>
  <si>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</si>
  <si>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</si>
  <si>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</si>
  <si>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</si>
  <si>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</si>
  <si>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</si>
  <si>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</si>
  <si>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</si>
  <si>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</si>
  <si>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</si>
  <si>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</si>
  <si>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</si>
  <si>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</si>
  <si>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</si>
  <si>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</si>
  <si>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</si>
  <si>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</si>
  <si>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</si>
  <si>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</si>
  <si>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</si>
  <si>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</si>
  <si>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</si>
  <si>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</si>
  <si>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</si>
  <si>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</si>
  <si>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</si>
  <si>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</si>
  <si>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</si>
  <si>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</si>
  <si>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</si>
  <si>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</si>
  <si>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</si>
  <si>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</si>
  <si>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</si>
  <si>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</si>
  <si>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</si>
  <si>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</si>
  <si>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</si>
  <si>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</si>
  <si>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</si>
  <si>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</si>
  <si>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</si>
  <si>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</si>
  <si>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</si>
  <si>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</si>
  <si>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</si>
  <si>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</si>
  <si>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</si>
  <si>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</si>
  <si>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</si>
  <si>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</si>
  <si>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</si>
  <si>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</si>
  <si>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</si>
  <si>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</si>
  <si>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</si>
  <si>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</si>
  <si>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</si>
  <si>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</si>
  <si>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</si>
  <si>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</si>
  <si>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</si>
  <si>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</si>
  <si>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</si>
  <si>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</si>
  <si>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</si>
  <si>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</si>
  <si>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</si>
  <si>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</si>
  <si>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</si>
  <si>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</si>
  <si>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</si>
  <si>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</si>
  <si>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</si>
  <si>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</si>
  <si>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</si>
  <si>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</si>
  <si>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</si>
  <si>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</si>
  <si>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</si>
  <si>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</si>
  <si>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</si>
  <si>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</si>
  <si>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</si>
  <si>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</si>
  <si>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</si>
  <si>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</si>
  <si>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</si>
  <si>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</si>
  <si>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</si>
  <si>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</si>
  <si>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</si>
  <si>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</si>
  <si>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</si>
  <si>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</si>
  <si>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</si>
  <si>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</si>
  <si>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</si>
  <si>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</si>
  <si>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</si>
  <si>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</si>
  <si>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</si>
  <si>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</si>
  <si>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</si>
  <si>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</si>
  <si>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</si>
  <si>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</si>
  <si>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</si>
  <si>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</si>
  <si>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</si>
  <si>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</si>
  <si>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</si>
  <si>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</si>
  <si>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</si>
  <si>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</si>
  <si>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</si>
  <si>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</si>
  <si>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</si>
  <si>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</si>
  <si>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</si>
  <si>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</si>
  <si>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</si>
  <si>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</si>
  <si>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</si>
  <si>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</si>
  <si>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</si>
  <si>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</si>
  <si>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</si>
  <si>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</si>
  <si>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</si>
  <si>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</si>
  <si>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</si>
  <si>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</si>
  <si>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</si>
  <si>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</si>
  <si>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</si>
  <si>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</si>
  <si>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</si>
  <si>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</si>
  <si>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</si>
  <si>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</si>
  <si>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</si>
  <si>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</si>
  <si>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</si>
  <si>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</si>
  <si>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</si>
  <si>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</si>
  <si>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</si>
  <si>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</si>
  <si>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</si>
  <si>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</si>
  <si>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</si>
  <si>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</si>
  <si>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</si>
  <si>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</si>
  <si>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</si>
  <si>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</si>
  <si>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</si>
  <si>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</si>
  <si>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</si>
  <si>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</si>
  <si>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</si>
  <si>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</si>
  <si>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</si>
  <si>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</si>
  <si>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</si>
  <si>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</si>
  <si>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</si>
  <si>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</si>
  <si>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</si>
  <si>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</si>
  <si>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</si>
  <si>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</si>
  <si>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</si>
  <si>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</si>
  <si>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</si>
  <si>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</si>
  <si>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</si>
  <si>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</si>
  <si>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</si>
  <si>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</si>
  <si>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</si>
  <si>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</si>
  <si>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</si>
  <si>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</si>
  <si>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</si>
  <si>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</si>
  <si>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</si>
  <si>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</si>
  <si>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</si>
  <si>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</si>
  <si>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</si>
  <si>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</si>
  <si>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</si>
  <si>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</si>
  <si>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</si>
  <si>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</si>
  <si>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</si>
  <si>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</si>
  <si>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</si>
  <si>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</si>
  <si>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</si>
  <si>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</si>
  <si>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</si>
  <si>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</si>
  <si>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</si>
  <si>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</si>
  <si>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</si>
  <si>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</si>
  <si>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</si>
  <si>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</si>
  <si>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</si>
  <si>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</si>
  <si>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</si>
  <si>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</si>
  <si>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</si>
  <si>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</si>
  <si>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</si>
  <si>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</si>
  <si>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</si>
  <si>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</si>
  <si>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</si>
  <si>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</si>
  <si>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</si>
  <si>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</si>
  <si>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</si>
  <si>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</si>
  <si>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</si>
  <si>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</si>
  <si>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</si>
  <si>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</si>
  <si>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</si>
  <si>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</si>
  <si>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</si>
  <si>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</si>
  <si>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</si>
  <si>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</si>
  <si>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</si>
  <si>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</si>
  <si>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</si>
  <si>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</si>
  <si>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</si>
  <si>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</si>
  <si>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</si>
  <si>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</si>
  <si>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</si>
  <si>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</si>
  <si>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</si>
  <si>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</si>
  <si>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</si>
  <si>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</si>
  <si>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</si>
  <si>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</si>
  <si>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</si>
  <si>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</si>
  <si>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</si>
  <si>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</si>
  <si>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</si>
  <si>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</si>
  <si>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</si>
  <si>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</si>
  <si>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</si>
  <si>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</si>
  <si>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</si>
  <si>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</si>
  <si>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</si>
  <si>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</si>
  <si>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</si>
  <si>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</si>
  <si>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</si>
  <si>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</si>
  <si>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</si>
  <si>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</si>
  <si>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</si>
  <si>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</si>
  <si>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</si>
  <si>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</si>
  <si>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</si>
  <si>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</si>
  <si>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</si>
  <si>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</si>
  <si>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</si>
  <si>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</si>
  <si>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</si>
  <si>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</si>
  <si>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</si>
  <si>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</si>
  <si>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</si>
  <si>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</si>
  <si>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</si>
  <si>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</si>
  <si>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</si>
  <si>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</si>
  <si>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</si>
  <si>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</si>
  <si>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</si>
  <si>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</si>
  <si>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</si>
  <si>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</si>
  <si>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</si>
  <si>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</si>
  <si>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</si>
  <si>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</si>
  <si>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</si>
  <si>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</si>
  <si>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</si>
  <si>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</si>
  <si>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</si>
  <si>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</si>
  <si>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</si>
  <si>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</si>
  <si>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</si>
  <si>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</si>
  <si>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</si>
  <si>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</si>
  <si>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</si>
  <si>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</si>
  <si>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</si>
  <si>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</si>
  <si>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</si>
  <si>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</si>
  <si>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</si>
  <si>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</si>
  <si>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</si>
  <si>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</si>
  <si>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</si>
  <si>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</si>
  <si>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</si>
  <si>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</si>
  <si>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</si>
  <si>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</si>
  <si>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</si>
  <si>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</si>
  <si>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</si>
  <si>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</si>
  <si>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</si>
  <si>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</si>
  <si>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</si>
  <si>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</si>
  <si>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</si>
  <si>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</si>
  <si>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</si>
  <si>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</si>
  <si>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</si>
  <si>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</si>
  <si>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</si>
  <si>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</si>
  <si>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</si>
  <si>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</si>
  <si>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</si>
  <si>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</si>
  <si>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</si>
  <si>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</si>
  <si>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</si>
  <si>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</si>
  <si>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</si>
  <si>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</si>
  <si>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</si>
  <si>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</si>
  <si>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</si>
  <si>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</si>
  <si>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</si>
  <si>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</si>
  <si>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</si>
  <si>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</si>
  <si>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</si>
  <si>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</si>
  <si>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</si>
  <si>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</si>
  <si>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</si>
  <si>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</si>
  <si>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</si>
  <si>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</si>
  <si>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</si>
  <si>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</si>
  <si>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</si>
  <si>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</si>
  <si>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</si>
  <si>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</si>
  <si>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</si>
  <si>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</si>
  <si>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</si>
  <si>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</si>
  <si>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</si>
  <si>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</si>
  <si>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</si>
  <si>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</si>
  <si>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</si>
  <si>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</si>
  <si>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</si>
  <si>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</si>
  <si>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</si>
  <si>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</si>
  <si>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</si>
  <si>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</si>
  <si>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</si>
  <si>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</si>
  <si>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</si>
  <si>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</si>
  <si>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</si>
  <si>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</si>
  <si>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</si>
  <si>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</si>
  <si>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</si>
  <si>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</si>
  <si>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</si>
  <si>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</si>
  <si>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</si>
  <si>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</si>
  <si>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</si>
  <si>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</si>
  <si>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</si>
  <si>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</si>
  <si>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</si>
  <si>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</si>
  <si>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</si>
  <si>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</si>
  <si>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</si>
  <si>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</si>
  <si>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</si>
  <si>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</si>
  <si>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</si>
  <si>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</si>
  <si>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</si>
  <si>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</si>
  <si>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</si>
  <si>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</si>
  <si>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</si>
  <si>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</si>
  <si>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</si>
  <si>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</si>
  <si>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</si>
  <si>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</si>
  <si>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</si>
  <si>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</si>
  <si>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</si>
  <si>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</si>
  <si>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</si>
  <si>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</si>
  <si>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</si>
  <si>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</si>
  <si>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</si>
  <si>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</si>
  <si>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</si>
  <si>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</si>
  <si>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</si>
  <si>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</si>
  <si>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</si>
  <si>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</si>
  <si>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</si>
  <si>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</si>
  <si>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</si>
  <si>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</si>
  <si>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</si>
  <si>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</si>
  <si>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</si>
  <si>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</si>
  <si>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</si>
  <si>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</si>
  <si>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</si>
  <si>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</si>
  <si>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</si>
  <si>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</si>
  <si>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</si>
  <si>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</si>
  <si>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</si>
  <si>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</si>
  <si>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</si>
  <si>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</si>
  <si>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</si>
  <si>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</si>
  <si>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</si>
  <si>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</si>
  <si>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</si>
  <si>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</si>
  <si>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</si>
  <si>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</si>
  <si>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</si>
  <si>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</si>
  <si>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</si>
  <si>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</si>
  <si>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</si>
  <si>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</si>
  <si>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</si>
  <si>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</si>
  <si>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</si>
  <si>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</si>
  <si>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</si>
  <si>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</si>
  <si>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</si>
  <si>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</si>
  <si>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</si>
  <si>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</si>
  <si>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</si>
  <si>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</si>
  <si>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</si>
  <si>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</si>
  <si>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</si>
  <si>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</si>
  <si>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</si>
  <si>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</si>
  <si>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</si>
  <si>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</si>
  <si>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</si>
  <si>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</si>
  <si>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</si>
  <si>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</si>
  <si>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</si>
  <si>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</si>
  <si>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</si>
  <si>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</si>
  <si>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</si>
  <si>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</si>
  <si>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</si>
  <si>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</si>
  <si>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</si>
  <si>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</si>
  <si>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</si>
  <si>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</si>
  <si>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</si>
  <si>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</si>
  <si>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</si>
  <si>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</si>
  <si>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</si>
  <si>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</si>
  <si>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</si>
  <si>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</si>
  <si>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</si>
  <si>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</si>
  <si>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</si>
  <si>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</si>
  <si>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</si>
  <si>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</si>
  <si>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</si>
  <si>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</si>
  <si>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</si>
  <si>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</si>
  <si>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</si>
  <si>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</si>
  <si>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</si>
  <si>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</si>
  <si>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</si>
  <si>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</si>
  <si>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</si>
  <si>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</si>
  <si>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</si>
  <si>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</si>
  <si>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</si>
  <si>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</si>
  <si>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</si>
  <si>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</si>
  <si>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</si>
  <si>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</si>
  <si>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</si>
  <si>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</si>
  <si>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</si>
  <si>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</si>
  <si>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</si>
  <si>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</si>
  <si>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</si>
  <si>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</si>
  <si>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</si>
  <si>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</si>
  <si>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</si>
  <si>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</si>
  <si>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</si>
  <si>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</si>
  <si>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</si>
  <si>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</si>
  <si>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</si>
  <si>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</si>
  <si>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</si>
  <si>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</si>
  <si>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</si>
  <si>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</si>
  <si>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</si>
  <si>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</si>
  <si>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</si>
  <si>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</si>
  <si>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</si>
  <si>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</si>
  <si>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</si>
  <si>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</si>
  <si>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</si>
  <si>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</si>
  <si>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</si>
  <si>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</si>
  <si>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</si>
  <si>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</si>
  <si>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</si>
  <si>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</si>
  <si>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</si>
  <si>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</si>
  <si>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</si>
  <si>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</si>
  <si>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</si>
  <si>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</si>
  <si>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</si>
  <si>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</si>
  <si>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</si>
  <si>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</si>
  <si>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</si>
  <si>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</si>
  <si>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</si>
  <si>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</si>
  <si>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</si>
  <si>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</si>
  <si>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</si>
  <si>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</si>
  <si>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</si>
  <si>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</si>
  <si>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</si>
  <si>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</si>
  <si>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</si>
  <si>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</si>
  <si>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</si>
  <si>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</si>
  <si>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</si>
  <si>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</si>
  <si>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</si>
  <si>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</si>
  <si>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</si>
  <si>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</si>
  <si>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</si>
  <si>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</si>
  <si>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</si>
  <si>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</si>
  <si>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</si>
  <si>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</si>
  <si>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</si>
  <si>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</si>
  <si>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</si>
  <si>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</si>
  <si>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</si>
  <si>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</si>
  <si>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</si>
  <si>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</si>
  <si>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</si>
  <si>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</si>
  <si>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</si>
  <si>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</si>
  <si>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</si>
  <si>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</si>
  <si>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</si>
  <si>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</si>
  <si>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</si>
  <si>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</si>
  <si>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</si>
  <si>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</si>
  <si>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</si>
  <si>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</si>
  <si>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</si>
  <si>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</si>
  <si>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</si>
  <si>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</si>
  <si>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</si>
  <si>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</si>
  <si>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</si>
  <si>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</si>
  <si>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</si>
  <si>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</si>
  <si>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</si>
  <si>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</si>
  <si>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</si>
  <si>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</si>
  <si>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</si>
  <si>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</si>
  <si>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</si>
  <si>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</si>
  <si>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</si>
  <si>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</si>
  <si>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</si>
  <si>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</si>
  <si>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</si>
  <si>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</si>
  <si>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</si>
  <si>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</si>
  <si>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</si>
  <si>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</si>
  <si>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</si>
  <si>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</si>
  <si>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</si>
  <si>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</si>
  <si>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</si>
  <si>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</si>
  <si>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</si>
  <si>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</si>
  <si>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</si>
  <si>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</si>
  <si>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</si>
  <si>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</si>
  <si>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</si>
  <si>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</si>
  <si>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</si>
  <si>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</si>
  <si>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</si>
  <si>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</si>
  <si>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</si>
  <si>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</si>
  <si>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</si>
  <si>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</si>
  <si>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</si>
  <si>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</si>
  <si>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</si>
  <si>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</si>
  <si>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</si>
  <si>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</si>
  <si>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</si>
  <si>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</si>
  <si>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</si>
  <si>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</si>
  <si>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</si>
  <si>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</si>
  <si>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</si>
  <si>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</si>
  <si>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</si>
  <si>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</si>
  <si>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</si>
  <si>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</si>
  <si>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</si>
  <si>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</si>
  <si>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</si>
  <si>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</si>
  <si>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</si>
  <si>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</si>
  <si>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</si>
  <si>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</si>
  <si>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</si>
  <si>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</si>
  <si>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</si>
  <si>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</si>
  <si>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</si>
  <si>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</si>
  <si>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</si>
  <si>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</si>
  <si>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</si>
  <si>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</si>
  <si>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</si>
  <si>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</si>
  <si>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</si>
  <si>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</si>
  <si>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</si>
  <si>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</si>
  <si>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</si>
  <si>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</si>
  <si>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</si>
  <si>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</si>
  <si>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</si>
  <si>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</si>
  <si>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</si>
  <si>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</si>
  <si>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</si>
  <si>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</si>
  <si>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</si>
  <si>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</si>
  <si>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</si>
  <si>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</si>
  <si>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</si>
  <si>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</si>
  <si>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</si>
  <si>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</si>
  <si>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</si>
  <si>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</si>
  <si>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</si>
  <si>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</si>
  <si>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</si>
  <si>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</si>
  <si>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</si>
  <si>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</si>
  <si>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</si>
  <si>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</si>
  <si>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</si>
  <si>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</si>
  <si>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</si>
  <si>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</si>
  <si>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</si>
  <si>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</si>
  <si>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</si>
  <si>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</si>
  <si>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</si>
  <si>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</si>
  <si>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</si>
  <si>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</si>
  <si>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</si>
  <si>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</si>
  <si>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</si>
  <si>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</si>
  <si>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</si>
  <si>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</si>
  <si>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</si>
  <si>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</si>
  <si>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</si>
  <si>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</si>
  <si>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</si>
  <si>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</si>
  <si>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</si>
  <si>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</si>
  <si>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</si>
  <si>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</si>
  <si>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</si>
  <si>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</si>
  <si>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</si>
  <si>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</si>
  <si>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</si>
  <si>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</si>
  <si>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</si>
  <si>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</si>
  <si>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</si>
  <si>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</si>
  <si>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</si>
  <si>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</si>
  <si>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</si>
  <si>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</si>
  <si>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</si>
  <si>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</si>
  <si>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</si>
  <si>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</si>
  <si>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</si>
  <si>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</si>
  <si>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</si>
  <si>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</si>
  <si>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</si>
  <si>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</si>
  <si>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</si>
  <si>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</si>
  <si>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</si>
  <si>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</si>
  <si>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</si>
  <si>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</si>
  <si>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</si>
  <si>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</si>
  <si>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</si>
  <si>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</si>
  <si>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</si>
  <si>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</si>
  <si>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</si>
  <si>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</si>
  <si>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</si>
  <si>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</si>
  <si>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</si>
  <si>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</si>
  <si>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</si>
  <si>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</si>
  <si>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</si>
  <si>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</si>
  <si>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</si>
  <si>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</si>
  <si>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</si>
  <si>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</si>
  <si>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</si>
  <si>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</si>
  <si>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</si>
  <si>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</si>
  <si>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</si>
  <si>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</si>
  <si>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</si>
  <si>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</si>
  <si>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</si>
  <si>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</si>
  <si>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</si>
  <si>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</si>
  <si>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</si>
  <si>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</si>
  <si>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</si>
  <si>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</si>
  <si>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</si>
  <si>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</si>
  <si>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</si>
  <si>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</si>
  <si>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</si>
  <si>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</si>
  <si>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</si>
  <si>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</si>
  <si>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</si>
  <si>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</si>
  <si>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</si>
  <si>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</si>
  <si>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</si>
  <si>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</si>
  <si>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</si>
  <si>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</si>
  <si>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</si>
  <si>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</si>
  <si>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</si>
  <si>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</si>
  <si>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</si>
  <si>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</si>
  <si>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</si>
  <si>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</si>
  <si>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</si>
  <si>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</si>
  <si>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</si>
  <si>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</si>
  <si>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</si>
  <si>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</si>
  <si>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</si>
  <si>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</si>
  <si>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</si>
  <si>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</si>
  <si>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</si>
  <si>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</si>
  <si>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</si>
  <si>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</si>
  <si>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</si>
  <si>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</si>
  <si>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</si>
  <si>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</si>
  <si>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</si>
  <si>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</si>
  <si>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</si>
  <si>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</si>
  <si>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</si>
  <si>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</si>
  <si>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</si>
  <si>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</si>
  <si>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</si>
  <si>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</si>
  <si>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</si>
  <si>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</si>
  <si>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</si>
  <si>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</si>
  <si>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</si>
  <si>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</si>
  <si>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</si>
  <si>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</si>
  <si>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</si>
  <si>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</si>
  <si>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</si>
  <si>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</si>
  <si>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</si>
  <si>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</si>
  <si>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</si>
  <si>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</si>
  <si>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</si>
  <si>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</si>
  <si>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</si>
  <si>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</si>
  <si>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</si>
  <si>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</si>
  <si>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</si>
  <si>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</si>
  <si>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</si>
  <si>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</si>
  <si>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</si>
  <si>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</si>
  <si>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</si>
  <si>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</si>
  <si>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</si>
  <si>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</si>
  <si>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</si>
  <si>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</si>
  <si>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</si>
  <si>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</si>
  <si>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</si>
  <si>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</si>
  <si>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</si>
  <si>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</si>
  <si>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</si>
  <si>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</si>
  <si>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</si>
  <si>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</si>
  <si>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</si>
  <si>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</si>
  <si>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</si>
  <si>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</si>
  <si>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</si>
  <si>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</si>
  <si>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</si>
  <si>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</si>
  <si>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</si>
  <si>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</si>
  <si>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</si>
  <si>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</si>
  <si>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</si>
  <si>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</si>
  <si>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</si>
  <si>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</si>
  <si>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</si>
  <si>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</si>
  <si>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</si>
  <si>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</si>
  <si>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</si>
  <si>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</si>
  <si>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</si>
  <si>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</si>
  <si>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</si>
  <si>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</si>
  <si>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</si>
  <si>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</si>
  <si>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</si>
  <si>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</si>
  <si>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</si>
  <si>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</si>
  <si>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</si>
  <si>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</si>
  <si>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</si>
  <si>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</si>
  <si>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</si>
  <si>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</si>
  <si>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</si>
  <si>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</si>
  <si>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</si>
  <si>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</si>
  <si>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</si>
  <si>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</si>
  <si>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</si>
  <si>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</si>
  <si>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</si>
  <si>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</si>
  <si>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</si>
  <si>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</si>
  <si>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</si>
  <si>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</si>
  <si>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</si>
  <si>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</si>
  <si>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</si>
  <si>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</si>
  <si>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</si>
  <si>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</si>
  <si>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</si>
  <si>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</si>
  <si>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</si>
  <si>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</si>
  <si>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</si>
  <si>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</si>
  <si>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</si>
  <si>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</si>
  <si>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</si>
  <si>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</si>
  <si>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</si>
  <si>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</si>
  <si>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</si>
  <si>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</si>
  <si>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</si>
  <si>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</si>
  <si>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</si>
  <si>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</si>
  <si>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</si>
  <si>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</si>
  <si>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</si>
  <si>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</si>
  <si>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</si>
  <si>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</si>
  <si>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</si>
  <si>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</si>
  <si>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</si>
  <si>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</si>
  <si>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</si>
  <si>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</si>
  <si>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</si>
  <si>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</si>
  <si>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</si>
  <si>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</si>
  <si>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</si>
  <si>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</si>
  <si>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</si>
  <si>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</si>
  <si>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</si>
  <si>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</si>
  <si>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</si>
  <si>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</si>
  <si>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</si>
  <si>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</si>
  <si>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</si>
  <si>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</si>
  <si>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</si>
  <si>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</si>
  <si>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</si>
  <si>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</si>
  <si>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</si>
  <si>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</si>
  <si>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</si>
  <si>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</si>
  <si>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</si>
  <si>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</si>
  <si>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</si>
  <si>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</si>
  <si>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</si>
  <si>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</si>
  <si>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</si>
  <si>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</si>
  <si>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</si>
  <si>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</si>
  <si>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</si>
  <si>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</si>
  <si>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</si>
  <si>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</si>
  <si>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</si>
  <si>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</si>
  <si>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</si>
  <si>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</si>
  <si>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</si>
  <si>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</si>
  <si>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</si>
  <si>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</si>
  <si>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</si>
  <si>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</si>
  <si>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</si>
  <si>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</si>
  <si>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</si>
  <si>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</si>
  <si>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</si>
  <si>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</si>
  <si>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</si>
  <si>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</si>
  <si>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</si>
  <si>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</si>
  <si>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</si>
  <si>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</si>
  <si>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</si>
  <si>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</si>
  <si>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</si>
  <si>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</si>
  <si>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</si>
  <si>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</si>
  <si>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</si>
  <si>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</si>
  <si>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</si>
  <si>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</si>
  <si>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</si>
  <si>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</si>
  <si>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</si>
  <si>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</si>
  <si>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</si>
  <si>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</si>
  <si>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</si>
  <si>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</si>
  <si>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</si>
  <si>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</si>
  <si>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</si>
  <si>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</si>
  <si>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</si>
  <si>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</si>
  <si>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</si>
  <si>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</si>
  <si>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</si>
  <si>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</si>
  <si>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</si>
  <si>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</si>
  <si>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</si>
  <si>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</si>
  <si>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</si>
  <si>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</si>
  <si>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</si>
  <si>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</si>
  <si>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</si>
  <si>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</si>
  <si>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</si>
  <si>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</si>
  <si>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</si>
  <si>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</si>
  <si>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</si>
  <si>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</si>
  <si>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</si>
  <si>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</si>
  <si>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</si>
  <si>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</si>
  <si>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</si>
  <si>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</si>
  <si>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</si>
  <si>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</si>
  <si>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</si>
  <si>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</si>
  <si>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</si>
  <si>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</si>
  <si>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</si>
  <si>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</si>
  <si>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</si>
  <si>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</si>
  <si>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</si>
  <si>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</si>
  <si>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</si>
  <si>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</si>
  <si>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</si>
  <si>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</si>
  <si>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</si>
  <si>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</si>
  <si>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</si>
  <si>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</si>
  <si>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</si>
  <si>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</si>
  <si>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</si>
  <si>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</si>
  <si>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</si>
  <si>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</si>
  <si>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</si>
  <si>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</si>
  <si>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</si>
  <si>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</si>
  <si>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</si>
  <si>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</si>
  <si>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</si>
  <si>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</si>
  <si>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</si>
  <si>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</si>
  <si>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</si>
  <si>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</si>
  <si>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</si>
  <si>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</si>
  <si>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</si>
  <si>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</si>
  <si>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</si>
  <si>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</si>
  <si>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</si>
  <si>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</si>
  <si>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</si>
  <si>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</si>
  <si>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</si>
  <si>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</si>
  <si>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</si>
  <si>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</si>
  <si>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</si>
  <si>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</si>
  <si>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</si>
  <si>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</si>
  <si>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</si>
  <si>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</si>
  <si>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</si>
  <si>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</si>
  <si>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</si>
  <si>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</si>
  <si>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</si>
  <si>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</si>
  <si>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</si>
  <si>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</si>
  <si>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</si>
  <si>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</si>
  <si>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</si>
  <si>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</si>
  <si>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</si>
  <si>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</si>
  <si>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</si>
  <si>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</si>
  <si>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</si>
  <si>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</si>
  <si>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</si>
  <si>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</si>
  <si>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</si>
  <si>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</si>
  <si>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</si>
  <si>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</si>
  <si>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</si>
  <si>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</si>
  <si>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</si>
  <si>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</si>
  <si>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</si>
  <si>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</si>
  <si>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</si>
  <si>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</si>
  <si>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</si>
  <si>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</si>
  <si>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</si>
  <si>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</si>
  <si>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</si>
  <si>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</si>
  <si>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</si>
  <si>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</si>
  <si>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</si>
  <si>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</si>
  <si>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</si>
  <si>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</si>
  <si>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</si>
  <si>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</si>
  <si>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</si>
  <si>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</si>
  <si>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</si>
  <si>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</si>
  <si>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</si>
  <si>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</si>
  <si>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</si>
  <si>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</si>
  <si>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</si>
  <si>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</si>
  <si>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</si>
  <si>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</si>
  <si>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</si>
  <si>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</si>
  <si>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</si>
  <si>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</si>
  <si>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</si>
  <si>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</si>
  <si>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</si>
  <si>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</si>
  <si>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</si>
  <si>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</si>
  <si>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</si>
  <si>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</si>
  <si>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</si>
  <si>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</si>
  <si>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</si>
  <si>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</si>
  <si>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</si>
  <si>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</si>
  <si>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</si>
  <si>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</si>
  <si>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</si>
  <si>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</si>
  <si>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</si>
  <si>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</si>
  <si>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</si>
  <si>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</si>
  <si>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</si>
  <si>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</si>
  <si>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</si>
  <si>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</si>
  <si>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</si>
  <si>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</si>
  <si>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</si>
  <si>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</si>
  <si>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</si>
  <si>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</si>
  <si>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</si>
  <si>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</si>
  <si>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</si>
  <si>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</si>
  <si>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</si>
  <si>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</si>
  <si>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</si>
  <si>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</si>
  <si>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</si>
  <si>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</si>
  <si>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</si>
  <si>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</si>
  <si>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</si>
  <si>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</si>
  <si>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</si>
  <si>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</si>
  <si>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</si>
  <si>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</si>
  <si>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</si>
  <si>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</si>
  <si>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</si>
  <si>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</si>
  <si>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</si>
  <si>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</si>
  <si>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</si>
  <si>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</si>
  <si>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</si>
  <si>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</si>
  <si>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</si>
  <si>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</si>
  <si>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</si>
  <si>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</si>
  <si>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</si>
  <si>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</si>
  <si>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</si>
  <si>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</si>
  <si>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</si>
  <si>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</si>
  <si>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</si>
  <si>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</si>
  <si>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</si>
  <si>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</si>
  <si>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</si>
  <si>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</si>
  <si>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</si>
  <si>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</si>
  <si>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</si>
  <si>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</si>
  <si>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</si>
  <si>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</si>
  <si>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</si>
  <si>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</si>
  <si>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</si>
  <si>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</si>
  <si>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</si>
  <si>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</si>
  <si>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</si>
  <si>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</si>
  <si>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</si>
  <si>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</si>
  <si>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</si>
  <si>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</si>
  <si>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</si>
  <si>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</si>
  <si>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</si>
  <si>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</si>
  <si>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</si>
  <si>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</si>
  <si>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</si>
  <si>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</si>
  <si>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</si>
  <si>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</si>
  <si>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</si>
  <si>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</si>
  <si>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</si>
  <si>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</si>
  <si>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</si>
  <si>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</si>
  <si>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</si>
  <si>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</si>
  <si>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</si>
  <si>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</si>
  <si>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</si>
  <si>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</si>
  <si>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</si>
  <si>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</si>
  <si>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</si>
  <si>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</si>
  <si>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</si>
  <si>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</si>
  <si>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</si>
  <si>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</si>
  <si>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</si>
  <si>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</si>
  <si>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</si>
  <si>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</si>
  <si>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</si>
  <si>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</si>
  <si>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</si>
  <si>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</si>
  <si>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</si>
  <si>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</si>
  <si>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</si>
  <si>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</si>
  <si>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</si>
  <si>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</si>
  <si>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</si>
  <si>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</si>
  <si>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</si>
  <si>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</si>
  <si>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</si>
  <si>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</si>
  <si>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</si>
  <si>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</si>
  <si>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</si>
  <si>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</si>
  <si>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</si>
  <si>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</si>
  <si>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</si>
  <si>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</si>
  <si>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</si>
  <si>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</si>
  <si>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</si>
  <si>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</si>
  <si>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</si>
  <si>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</si>
  <si>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</si>
  <si>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</si>
  <si>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</si>
  <si>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</si>
  <si>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</si>
  <si>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</si>
  <si>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</si>
  <si>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</si>
  <si>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</si>
  <si>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</si>
  <si>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</si>
  <si>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</si>
  <si>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</si>
  <si>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</si>
  <si>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</si>
  <si>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</si>
  <si>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</si>
  <si>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</si>
  <si>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</si>
  <si>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</si>
  <si>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</si>
  <si>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</si>
  <si>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</si>
  <si>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</si>
  <si>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</si>
  <si>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</si>
  <si>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</si>
  <si>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</si>
  <si>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</si>
  <si>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</si>
  <si>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</si>
  <si>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</si>
  <si>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</si>
  <si>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</si>
  <si>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</si>
  <si>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</si>
  <si>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</si>
  <si>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</si>
  <si>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</si>
  <si>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</si>
  <si>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</si>
  <si>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</si>
  <si>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</si>
  <si>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</si>
  <si>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</si>
  <si>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</si>
  <si>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</si>
  <si>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</si>
  <si>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</si>
  <si>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</si>
  <si>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</si>
  <si>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</si>
  <si>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</si>
  <si>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</si>
  <si>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</si>
  <si>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</si>
  <si>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</si>
  <si>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</si>
  <si>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</si>
  <si>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</si>
  <si>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</si>
  <si>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</si>
  <si>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</si>
  <si>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</si>
  <si>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</si>
  <si>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</si>
  <si>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</si>
  <si>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</si>
  <si>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</si>
  <si>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</si>
  <si>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</si>
  <si>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</si>
  <si>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</si>
  <si>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</si>
  <si>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</si>
  <si>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</si>
  <si>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</si>
  <si>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</si>
  <si>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</si>
  <si>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</si>
  <si>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</si>
  <si>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</si>
  <si>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</si>
  <si>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</si>
  <si>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</si>
  <si>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</si>
  <si>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</si>
  <si>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</si>
  <si>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</si>
  <si>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</si>
  <si>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</si>
  <si>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</si>
  <si>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</si>
  <si>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</si>
  <si>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</si>
  <si>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</si>
  <si>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</si>
  <si>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</si>
  <si>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</si>
  <si>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</si>
  <si>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</si>
  <si>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</si>
  <si>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</si>
  <si>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</si>
  <si>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</si>
  <si>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</si>
  <si>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</si>
  <si>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</si>
  <si>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</si>
  <si>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</si>
  <si>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</si>
  <si>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</si>
  <si>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</si>
  <si>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</si>
  <si>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</si>
  <si>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</si>
  <si>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</si>
  <si>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</si>
  <si>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</si>
  <si>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</si>
  <si>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</si>
  <si>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</si>
  <si>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</si>
  <si>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</si>
  <si>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</si>
  <si>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</si>
  <si>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</si>
  <si>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</si>
  <si>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</si>
  <si>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</si>
  <si>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</si>
  <si>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</si>
  <si>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</si>
  <si>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</si>
  <si>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</si>
  <si>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</si>
  <si>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</si>
  <si>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</si>
  <si>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</si>
  <si>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</si>
  <si>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</si>
  <si>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</si>
  <si>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</si>
  <si>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</si>
  <si>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</si>
  <si>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</si>
  <si>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</si>
  <si>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</si>
  <si>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</si>
  <si>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</si>
  <si>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</si>
  <si>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</si>
  <si>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</si>
  <si>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</si>
  <si>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</si>
  <si>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</si>
  <si>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</si>
  <si>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</si>
  <si>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</si>
  <si>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</si>
  <si>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</si>
  <si>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</si>
  <si>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</si>
  <si>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</si>
  <si>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</si>
  <si>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</si>
  <si>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</si>
  <si>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</si>
  <si>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</si>
  <si>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</si>
  <si>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</si>
  <si>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</si>
  <si>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</si>
  <si>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</si>
  <si>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</si>
  <si>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</si>
  <si>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</si>
  <si>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</si>
  <si>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</si>
  <si>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</si>
  <si>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</si>
  <si>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</si>
  <si>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</si>
  <si>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</si>
  <si>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</si>
  <si>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</si>
  <si>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</si>
  <si>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</si>
  <si>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</si>
  <si>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</si>
  <si>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</si>
  <si>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</si>
  <si>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</si>
  <si>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</si>
  <si>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</si>
  <si>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</si>
  <si>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</si>
  <si>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</si>
  <si>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</si>
  <si>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</si>
  <si>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</si>
  <si>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</si>
  <si>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</si>
  <si>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</si>
  <si>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</si>
  <si>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</si>
  <si>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</si>
  <si>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</si>
  <si>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</si>
  <si>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</si>
  <si>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</si>
  <si>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</si>
  <si>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</si>
  <si>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</si>
  <si>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</si>
  <si>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</si>
  <si>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</si>
  <si>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</si>
  <si>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</si>
  <si>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</si>
  <si>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</si>
  <si>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</si>
  <si>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</si>
  <si>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</si>
  <si>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</si>
  <si>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</si>
  <si>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</si>
  <si>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</si>
  <si>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</si>
  <si>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</si>
  <si>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</si>
  <si>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</si>
  <si>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</si>
  <si>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</si>
  <si>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</si>
  <si>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</si>
  <si>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</si>
  <si>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</si>
  <si>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</si>
  <si>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</si>
  <si>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</si>
  <si>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</si>
  <si>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</si>
  <si>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</si>
  <si>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</si>
  <si>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</si>
  <si>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</si>
  <si>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</si>
  <si>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</si>
  <si>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</si>
  <si>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</si>
  <si>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</si>
  <si>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</si>
  <si>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</si>
  <si>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</si>
  <si>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</si>
  <si>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</si>
  <si>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</si>
  <si>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</si>
  <si>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</si>
  <si>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</si>
  <si>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</si>
  <si>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</si>
  <si>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</si>
  <si>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</si>
  <si>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</si>
  <si>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</si>
  <si>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</si>
  <si>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</si>
  <si>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</si>
  <si>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</si>
  <si>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</si>
  <si>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</si>
  <si>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</si>
  <si>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</si>
  <si>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</si>
  <si>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</si>
  <si>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</si>
  <si>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</si>
  <si>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</si>
  <si>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</si>
  <si>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</si>
  <si>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</si>
  <si>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</si>
  <si>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</si>
  <si>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</si>
  <si>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</si>
  <si>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</si>
  <si>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</si>
  <si>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</si>
  <si>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</si>
  <si>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</si>
  <si>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</si>
  <si>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</si>
  <si>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</si>
  <si>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</si>
  <si>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</si>
  <si>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</si>
  <si>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</si>
  <si>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</si>
  <si>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</si>
  <si>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</si>
  <si>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</si>
  <si>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</si>
  <si>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</si>
  <si>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</si>
  <si>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</si>
  <si>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</si>
  <si>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</si>
  <si>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</si>
  <si>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</si>
  <si>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</si>
  <si>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</si>
  <si>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</si>
  <si>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</si>
  <si>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</si>
  <si>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</si>
  <si>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</si>
  <si>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</si>
  <si>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</si>
  <si>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</si>
  <si>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</si>
  <si>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</si>
  <si>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</si>
  <si>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</si>
  <si>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</si>
  <si>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</si>
  <si>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</si>
  <si>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</si>
  <si>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</si>
  <si>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</si>
  <si>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</si>
  <si>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</si>
  <si>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</si>
  <si>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</si>
  <si>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</si>
  <si>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</si>
  <si>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</si>
  <si>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</si>
  <si>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</si>
  <si>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</si>
  <si>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</si>
  <si>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</si>
  <si>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</si>
  <si>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</si>
  <si>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</si>
  <si>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</si>
  <si>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</si>
  <si>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</si>
  <si>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</si>
  <si>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</si>
  <si>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</si>
  <si>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</si>
  <si>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</si>
  <si>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</si>
  <si>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</si>
  <si>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</si>
  <si>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</si>
  <si>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</si>
  <si>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</si>
  <si>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</si>
  <si>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</si>
  <si>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</si>
  <si>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</si>
  <si>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</si>
  <si>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</si>
  <si>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</si>
  <si>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</si>
  <si>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</si>
  <si>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</si>
  <si>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</si>
  <si>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</si>
  <si>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</si>
  <si>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</si>
  <si>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</si>
  <si>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</si>
  <si>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</si>
  <si>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</si>
  <si>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</si>
  <si>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</si>
  <si>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</si>
  <si>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</si>
  <si>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</si>
  <si>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</si>
  <si>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</si>
  <si>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</si>
  <si>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</si>
  <si>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</si>
  <si>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</si>
  <si>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</si>
  <si>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</si>
  <si>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</si>
  <si>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</si>
  <si>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</si>
  <si>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</si>
  <si>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</si>
  <si>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</si>
  <si>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</si>
  <si>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</si>
  <si>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</si>
  <si>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</si>
  <si>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</si>
  <si>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</si>
  <si>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</si>
  <si>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</si>
  <si>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</si>
  <si>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</si>
  <si>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</si>
  <si>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</si>
  <si>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</si>
  <si>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</si>
  <si>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</si>
  <si>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</si>
  <si>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</si>
  <si>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</si>
  <si>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</si>
  <si>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</si>
  <si>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</si>
  <si>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</si>
  <si>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</si>
  <si>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</si>
  <si>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</si>
  <si>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</si>
  <si>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</si>
  <si>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</si>
  <si>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</si>
  <si>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</si>
  <si>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</si>
  <si>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</si>
  <si>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</si>
  <si>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</si>
  <si>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</si>
  <si>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</si>
  <si>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</si>
  <si>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</si>
  <si>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</si>
  <si>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</si>
  <si>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</si>
  <si>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</si>
  <si>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</si>
  <si>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</si>
  <si>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</si>
  <si>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</si>
  <si>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</si>
  <si>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</si>
  <si>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</si>
  <si>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</si>
  <si>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</si>
  <si>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</si>
  <si>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</si>
  <si>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</si>
  <si>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</si>
  <si>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</si>
  <si>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</si>
  <si>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</si>
  <si>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</si>
  <si>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</si>
  <si>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</si>
  <si>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</si>
  <si>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</si>
  <si>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</si>
  <si>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</si>
  <si>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</si>
  <si>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</si>
  <si>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</si>
  <si>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</si>
  <si>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</si>
  <si>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</si>
  <si>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</si>
  <si>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</si>
  <si>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</si>
  <si>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</si>
  <si>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</si>
  <si>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</si>
  <si>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</si>
  <si>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</si>
  <si>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</si>
  <si>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</si>
  <si>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</si>
  <si>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</si>
  <si>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</si>
  <si>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</si>
  <si>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</si>
  <si>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</si>
  <si>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</si>
  <si>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</si>
  <si>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</si>
  <si>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</si>
  <si>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</si>
  <si>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</si>
  <si>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</si>
  <si>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</si>
  <si>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</si>
  <si>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</si>
  <si>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</si>
  <si>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</si>
  <si>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</si>
  <si>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</si>
  <si>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</si>
  <si>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</si>
  <si>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</si>
  <si>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</si>
  <si>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</si>
  <si>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</si>
  <si>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</si>
  <si>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</si>
  <si>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</si>
  <si>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</si>
  <si>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</si>
  <si>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</si>
  <si>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</si>
  <si>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</si>
  <si>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</si>
  <si>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</si>
  <si>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</si>
  <si>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</si>
  <si>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</si>
  <si>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</si>
  <si>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</si>
  <si>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</si>
  <si>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</si>
  <si>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</si>
  <si>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</si>
  <si>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</si>
  <si>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</si>
  <si>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</si>
  <si>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</si>
  <si>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</si>
  <si>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</si>
  <si>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</si>
  <si>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</si>
  <si>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</si>
  <si>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</si>
  <si>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</si>
  <si>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</si>
  <si>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</si>
  <si>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</si>
  <si>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</si>
  <si>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</si>
  <si>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</si>
  <si>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</si>
  <si>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</si>
  <si>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</si>
  <si>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</si>
  <si>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</si>
  <si>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</si>
  <si>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</si>
  <si>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</si>
  <si>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</si>
  <si>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</si>
  <si>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</si>
  <si>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</si>
  <si>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</si>
  <si>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</si>
  <si>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</si>
  <si>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</si>
  <si>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</si>
  <si>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</si>
  <si>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</si>
  <si>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</si>
  <si>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</si>
  <si>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</si>
  <si>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</si>
  <si>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</si>
  <si>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</si>
  <si>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</si>
  <si>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</si>
  <si>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</si>
  <si>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</si>
  <si>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</si>
  <si>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</si>
  <si>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</si>
  <si>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</si>
  <si>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</si>
  <si>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</si>
  <si>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</si>
  <si>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</si>
  <si>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</si>
  <si>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</si>
  <si>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</si>
  <si>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</si>
  <si>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</si>
  <si>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</si>
  <si>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</si>
  <si>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</si>
  <si>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</si>
  <si>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</si>
  <si>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</si>
  <si>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</si>
  <si>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</si>
  <si>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</si>
  <si>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</si>
  <si>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</si>
  <si>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</si>
  <si>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</si>
  <si>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</si>
  <si>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</si>
  <si>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</si>
  <si>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</si>
  <si>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</si>
  <si>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</si>
  <si>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</si>
  <si>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</si>
  <si>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</si>
  <si>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</si>
  <si>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</si>
  <si>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</si>
  <si>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</si>
  <si>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</si>
  <si>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</si>
  <si>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</si>
  <si>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</si>
  <si>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</si>
  <si>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</si>
  <si>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</si>
  <si>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</si>
  <si>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</si>
  <si>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</si>
  <si>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</si>
  <si>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</si>
  <si>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</si>
  <si>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</si>
  <si>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</si>
  <si>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</si>
  <si>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</si>
  <si>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</si>
  <si>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</si>
  <si>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</si>
  <si>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</si>
  <si>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</si>
  <si>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</si>
  <si>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</si>
  <si>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</si>
  <si>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</si>
  <si>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</si>
  <si>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</si>
  <si>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</si>
  <si>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</si>
  <si>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</si>
  <si>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</si>
  <si>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</si>
  <si>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</si>
  <si>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</si>
  <si>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</si>
  <si>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</si>
  <si>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</si>
  <si>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</si>
  <si>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</si>
  <si>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</si>
  <si>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</si>
  <si>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</si>
  <si>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</si>
  <si>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</si>
  <si>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</si>
  <si>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</si>
  <si>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</si>
  <si>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</si>
  <si>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</si>
  <si>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</si>
  <si>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</si>
  <si>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</si>
  <si>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</si>
  <si>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</si>
  <si>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</si>
  <si>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</si>
  <si>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</si>
  <si>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</si>
  <si>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</si>
  <si>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</si>
  <si>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</si>
  <si>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</si>
  <si>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</si>
  <si>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</si>
  <si>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</si>
  <si>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</si>
  <si>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</si>
  <si>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</si>
  <si>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</si>
  <si>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</si>
  <si>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</si>
  <si>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</si>
  <si>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</si>
  <si>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</si>
  <si>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</si>
  <si>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</si>
  <si>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</si>
  <si>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</si>
  <si>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</si>
  <si>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</si>
  <si>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</si>
  <si>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</si>
  <si>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</si>
  <si>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</si>
  <si>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</si>
  <si>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</si>
  <si>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</si>
  <si>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</si>
  <si>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</si>
  <si>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</si>
  <si>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</si>
  <si>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</si>
  <si>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</si>
  <si>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</si>
  <si>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</si>
  <si>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</si>
  <si>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</si>
  <si>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</si>
  <si>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</si>
  <si>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</si>
  <si>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</si>
  <si>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</si>
  <si>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</si>
  <si>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</si>
  <si>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</si>
  <si>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</si>
  <si>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</si>
  <si>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</si>
  <si>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</si>
  <si>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</si>
  <si>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</si>
  <si>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</si>
  <si>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</si>
  <si>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</si>
  <si>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</si>
  <si>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</si>
  <si>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</si>
  <si>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</si>
  <si>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</si>
  <si>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</si>
  <si>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</si>
  <si>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</si>
  <si>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</si>
  <si>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</si>
  <si>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</si>
  <si>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</si>
  <si>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</si>
  <si>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</si>
  <si>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</si>
  <si>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</si>
  <si>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</si>
  <si>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</si>
  <si>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</si>
  <si>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</si>
  <si>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</si>
  <si>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</si>
  <si>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</si>
  <si>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</si>
  <si>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</si>
  <si>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</si>
  <si>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</si>
  <si>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</si>
  <si>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</si>
  <si>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</si>
  <si>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</si>
  <si>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</si>
  <si>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</si>
  <si>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</si>
  <si>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</si>
  <si>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</si>
  <si>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</si>
  <si>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</si>
  <si>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</si>
  <si>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</si>
  <si>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</si>
  <si>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</si>
  <si>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</si>
  <si>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</si>
  <si>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</si>
  <si>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</si>
  <si>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</si>
  <si>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</si>
  <si>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</si>
  <si>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</si>
  <si>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</si>
  <si>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</si>
  <si>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</si>
  <si>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</si>
  <si>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</si>
  <si>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</si>
  <si>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</si>
  <si>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</si>
  <si>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</si>
  <si>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</si>
  <si>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</si>
  <si>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</si>
  <si>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</si>
  <si>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</si>
  <si>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</si>
  <si>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</si>
  <si>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</si>
  <si>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</si>
  <si>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</si>
  <si>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</si>
  <si>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</si>
  <si>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</si>
  <si>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</si>
  <si>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</si>
  <si>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</si>
  <si>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</si>
  <si>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</si>
  <si>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</si>
  <si>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</si>
  <si>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</si>
  <si>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</si>
  <si>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</si>
  <si>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</si>
  <si>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</si>
  <si>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</si>
  <si>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</si>
  <si>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</si>
  <si>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</si>
  <si>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</si>
  <si>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</si>
  <si>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</si>
  <si>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</si>
  <si>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</si>
  <si>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</si>
  <si>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</si>
  <si>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</si>
  <si>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</si>
  <si>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</si>
  <si>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</si>
  <si>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</si>
  <si>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</si>
  <si>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</si>
  <si>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</si>
  <si>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</si>
  <si>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</si>
  <si>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</si>
  <si>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</si>
  <si>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</si>
  <si>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</si>
  <si>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</si>
  <si>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</si>
  <si>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</si>
  <si>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</si>
  <si>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</si>
  <si>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</si>
  <si>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</si>
  <si>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</si>
  <si>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</si>
  <si>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</si>
  <si>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</si>
  <si>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</si>
  <si>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</si>
  <si>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</si>
  <si>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</si>
  <si>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</si>
  <si>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</si>
  <si>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</si>
  <si>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</si>
  <si>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</si>
  <si>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</si>
  <si>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</si>
  <si>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</si>
  <si>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</si>
  <si>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</si>
  <si>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</si>
  <si>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</si>
  <si>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</si>
  <si>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</si>
  <si>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</si>
  <si>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</si>
  <si>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</si>
  <si>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</si>
  <si>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</si>
  <si>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</si>
  <si>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</si>
  <si>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</si>
  <si>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</si>
  <si>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</si>
  <si>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</si>
  <si>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</si>
  <si>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</si>
  <si>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</si>
  <si>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</si>
  <si>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</si>
  <si>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</si>
  <si>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</si>
  <si>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</si>
  <si>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</si>
  <si>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</si>
  <si>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</si>
  <si>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</si>
  <si>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</si>
  <si>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</si>
  <si>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</si>
  <si>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</si>
  <si>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</si>
  <si>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</si>
  <si>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</si>
  <si>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</si>
  <si>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</si>
  <si>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</si>
  <si>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</si>
  <si>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</si>
  <si>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</si>
  <si>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</si>
  <si>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</si>
  <si>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</si>
  <si>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</si>
  <si>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</si>
  <si>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</si>
  <si>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</si>
  <si>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</si>
  <si>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</si>
  <si>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</si>
  <si>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</si>
  <si>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</si>
  <si>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</si>
  <si>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</si>
  <si>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</si>
  <si>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</si>
  <si>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</si>
  <si>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</si>
  <si>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</si>
  <si>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</si>
  <si>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</si>
  <si>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</si>
  <si>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</si>
  <si>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</si>
  <si>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</si>
  <si>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</si>
  <si>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</si>
  <si>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</si>
  <si>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</si>
  <si>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</si>
  <si>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</si>
  <si>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</si>
  <si>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</si>
  <si>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</si>
  <si>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</si>
  <si>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</si>
  <si>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</si>
  <si>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</si>
  <si>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</si>
  <si>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</si>
  <si>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</si>
  <si>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</si>
  <si>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</si>
  <si>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</si>
  <si>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</si>
  <si>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</si>
  <si>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</si>
  <si>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</si>
  <si>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</si>
  <si>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</si>
  <si>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</si>
  <si>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</si>
  <si>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</si>
  <si>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</si>
  <si>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</si>
  <si>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</si>
  <si>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</si>
  <si>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</si>
  <si>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</si>
  <si>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</si>
  <si>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</si>
  <si>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</si>
  <si>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</si>
  <si>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</si>
  <si>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</si>
  <si>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</si>
  <si>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</si>
  <si>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</si>
  <si>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</si>
  <si>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</si>
  <si>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</si>
  <si>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</si>
  <si>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</si>
  <si>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</si>
  <si>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</si>
  <si>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</si>
  <si>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</si>
  <si>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</si>
  <si>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</si>
  <si>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</si>
  <si>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</si>
  <si>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</si>
  <si>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</si>
  <si>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</si>
  <si>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</si>
  <si>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</si>
  <si>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</si>
  <si>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</si>
  <si>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</si>
  <si>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</si>
  <si>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</si>
  <si>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</si>
  <si>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</si>
  <si>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</si>
  <si>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</si>
  <si>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</si>
  <si>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</si>
  <si>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</si>
  <si>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</si>
  <si>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</si>
  <si>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</si>
  <si>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</si>
  <si>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</si>
  <si>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</si>
  <si>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</si>
  <si>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</si>
  <si>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</si>
  <si>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</si>
  <si>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</si>
  <si>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</si>
  <si>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</si>
  <si>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</si>
  <si>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</si>
  <si>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</si>
  <si>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</si>
  <si>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</si>
  <si>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</si>
  <si>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</si>
  <si>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</si>
  <si>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</si>
  <si>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</si>
  <si>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</si>
  <si>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</si>
  <si>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</si>
  <si>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</si>
  <si>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</si>
  <si>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</si>
  <si>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</si>
  <si>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</si>
  <si>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</si>
  <si>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</si>
  <si>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</si>
  <si>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</si>
  <si>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</si>
  <si>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</si>
  <si>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</si>
  <si>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</si>
  <si>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</si>
  <si>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</si>
  <si>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</si>
  <si>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</si>
  <si>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</si>
  <si>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</si>
  <si>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</si>
  <si>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</si>
  <si>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</si>
  <si>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</si>
  <si>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</si>
  <si>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</si>
  <si>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</si>
  <si>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</si>
  <si>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</si>
  <si>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</si>
  <si>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</si>
  <si>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</si>
  <si>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</si>
  <si>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</si>
  <si>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</si>
  <si>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</si>
  <si>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</si>
  <si>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</si>
  <si>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</si>
  <si>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</si>
  <si>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</si>
  <si>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</si>
  <si>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</si>
  <si>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</si>
  <si>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</si>
  <si>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</si>
  <si>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</si>
  <si>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</si>
  <si>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</si>
  <si>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</si>
  <si>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</si>
  <si>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</si>
  <si>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</si>
  <si>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</si>
  <si>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</si>
  <si>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</si>
  <si>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</si>
  <si>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</si>
  <si>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</si>
  <si>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</si>
  <si>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</si>
  <si>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</si>
  <si>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</si>
  <si>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</si>
  <si>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</si>
  <si>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</si>
  <si>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</si>
  <si>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</si>
  <si>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</si>
  <si>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</si>
  <si>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</si>
  <si>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</si>
  <si>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</si>
  <si>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</si>
  <si>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</si>
  <si>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</si>
  <si>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</si>
  <si>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</si>
  <si>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</si>
  <si>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</si>
  <si>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</si>
  <si>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</si>
  <si>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</si>
  <si>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</si>
  <si>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</si>
  <si>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</si>
  <si>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</si>
  <si>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</si>
  <si>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</si>
  <si>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</si>
  <si>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</si>
  <si>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</si>
  <si>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</si>
  <si>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</si>
  <si>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</si>
  <si>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</si>
  <si>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</si>
  <si>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</si>
  <si>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</si>
  <si>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</si>
  <si>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</si>
  <si>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</si>
  <si>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</si>
  <si>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</si>
  <si>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</si>
  <si>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</si>
  <si>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</si>
  <si>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</si>
  <si>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</si>
  <si>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</si>
  <si>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</si>
  <si>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</si>
  <si>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</si>
  <si>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</si>
  <si>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</si>
  <si>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</si>
  <si>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</si>
  <si>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</si>
  <si>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</si>
  <si>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</si>
  <si>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</si>
  <si>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</si>
  <si>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</si>
  <si>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</si>
  <si>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</si>
  <si>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</si>
  <si>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</si>
  <si>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</si>
  <si>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</si>
  <si>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</si>
  <si>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</si>
  <si>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</si>
  <si>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</si>
  <si>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</si>
  <si>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</si>
  <si>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</si>
  <si>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</si>
  <si>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</si>
  <si>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</si>
  <si>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</si>
  <si>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</si>
  <si>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</si>
  <si>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</si>
  <si>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</si>
  <si>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</si>
  <si>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</si>
  <si>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</si>
  <si>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</si>
  <si>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</si>
  <si>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</si>
  <si>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</si>
  <si>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</si>
  <si>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</si>
  <si>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</si>
  <si>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</si>
  <si>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</si>
  <si>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</si>
  <si>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</si>
  <si>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</si>
  <si>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</si>
  <si>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</si>
  <si>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</si>
  <si>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</si>
  <si>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</si>
  <si>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</si>
  <si>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</si>
  <si>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</si>
  <si>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</si>
  <si>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</si>
  <si>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</si>
  <si>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</si>
  <si>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</si>
  <si>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</si>
  <si>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</si>
  <si>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</si>
  <si>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</si>
  <si>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</si>
  <si>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</si>
  <si>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</si>
  <si>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</si>
  <si>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</si>
  <si>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</si>
  <si>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</si>
  <si>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</si>
  <si>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</si>
  <si>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</si>
  <si>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</si>
  <si>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</si>
  <si>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</si>
  <si>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</si>
  <si>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</si>
  <si>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</si>
  <si>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</si>
  <si>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</si>
  <si>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</si>
  <si>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</si>
  <si>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</si>
  <si>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</si>
  <si>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</si>
  <si>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</si>
  <si>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</si>
  <si>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</si>
  <si>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</si>
  <si>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</si>
  <si>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</si>
  <si>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</si>
  <si>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</si>
  <si>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</si>
  <si>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</si>
  <si>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</si>
  <si>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</si>
  <si>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</si>
  <si>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</si>
  <si>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</si>
  <si>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</si>
  <si>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</si>
  <si>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</si>
  <si>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</si>
  <si>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</si>
  <si>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</si>
  <si>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</si>
  <si>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</si>
  <si>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</si>
  <si>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</si>
  <si>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</si>
  <si>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</si>
  <si>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</si>
  <si>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</si>
  <si>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</si>
  <si>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</si>
  <si>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</si>
  <si>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</si>
  <si>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</si>
  <si>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</si>
  <si>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</si>
  <si>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</si>
  <si>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</si>
  <si>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</si>
  <si>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</si>
  <si>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</si>
  <si>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</si>
  <si>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</si>
  <si>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</si>
  <si>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</si>
  <si>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</si>
  <si>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</si>
  <si>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</si>
  <si>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</si>
  <si>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</si>
  <si>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</si>
  <si>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</si>
  <si>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</si>
  <si>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</si>
  <si>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</si>
  <si>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</si>
  <si>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</si>
  <si>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</si>
  <si>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</si>
  <si>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</si>
  <si>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</si>
  <si>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</si>
  <si>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</si>
  <si>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</si>
  <si>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</si>
  <si>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</si>
  <si>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</si>
  <si>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</si>
  <si>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</si>
  <si>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</si>
  <si>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</si>
  <si>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</si>
  <si>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</si>
  <si>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</si>
  <si>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</si>
  <si>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</si>
  <si>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</si>
  <si>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</si>
  <si>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</si>
  <si>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</si>
  <si>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</si>
  <si>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</si>
  <si>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</si>
  <si>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</si>
  <si>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</si>
  <si>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</si>
  <si>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</si>
  <si>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</si>
  <si>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</si>
  <si>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</si>
  <si>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</si>
  <si>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</si>
  <si>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</si>
  <si>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</si>
  <si>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</si>
  <si>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</si>
  <si>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</si>
  <si>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</si>
  <si>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</si>
  <si>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</si>
  <si>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</si>
  <si>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</si>
  <si>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</si>
  <si>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</si>
  <si>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</si>
  <si>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</si>
  <si>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</si>
  <si>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</si>
  <si>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</si>
  <si>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</si>
  <si>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</si>
  <si>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</si>
  <si>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</si>
  <si>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</si>
  <si>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</si>
  <si>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</si>
  <si>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</si>
  <si>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</si>
  <si>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</si>
  <si>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</si>
  <si>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</si>
  <si>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</si>
  <si>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</si>
  <si>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</si>
  <si>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</si>
  <si>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</si>
  <si>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</si>
  <si>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</si>
  <si>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</si>
  <si>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</si>
  <si>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</si>
  <si>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</si>
  <si>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</si>
  <si>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</si>
  <si>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</si>
  <si>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</si>
  <si>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</si>
  <si>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</si>
  <si>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</si>
  <si>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</si>
  <si>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</si>
  <si>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</si>
  <si>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</si>
  <si>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</si>
  <si>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</si>
  <si>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</si>
  <si>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</si>
  <si>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</si>
  <si>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</si>
  <si>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</si>
  <si>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</si>
  <si>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</si>
  <si>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</si>
  <si>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</si>
  <si>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</si>
  <si>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</si>
  <si>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</si>
  <si>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</si>
  <si>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</si>
  <si>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</si>
  <si>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</si>
  <si>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</si>
  <si>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</si>
  <si>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</si>
  <si>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</si>
  <si>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</si>
  <si>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</si>
  <si>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</si>
  <si>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</si>
  <si>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</si>
  <si>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</si>
  <si>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</si>
  <si>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</si>
  <si>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</si>
  <si>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</si>
  <si>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</si>
  <si>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</si>
  <si>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</si>
  <si>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</si>
  <si>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</si>
  <si>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</si>
  <si>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</si>
  <si>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</si>
  <si>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</si>
  <si>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</si>
  <si>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</si>
  <si>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</si>
  <si>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</si>
  <si>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</si>
  <si>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</si>
  <si>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</si>
  <si>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</si>
  <si>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</si>
  <si>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</si>
  <si>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</si>
  <si>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</si>
  <si>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</si>
  <si>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</si>
  <si>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</si>
  <si>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</si>
  <si>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</si>
  <si>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</si>
  <si>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</si>
  <si>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</si>
  <si>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</si>
  <si>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</si>
  <si>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</si>
  <si>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</si>
  <si>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</si>
  <si>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</si>
  <si>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</si>
  <si>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</si>
  <si>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</si>
  <si>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</si>
  <si>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</si>
  <si>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</si>
  <si>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</si>
  <si>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</si>
  <si>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</si>
  <si>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</si>
  <si>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</si>
  <si>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</si>
  <si>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</si>
  <si>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</si>
  <si>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</si>
  <si>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</si>
  <si>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</si>
  <si>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</si>
  <si>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</si>
  <si>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</si>
  <si>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</si>
  <si>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</si>
  <si>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</si>
  <si>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</si>
  <si>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</si>
  <si>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</si>
  <si>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</si>
  <si>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</si>
  <si>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</si>
  <si>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</si>
  <si>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</si>
  <si>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</si>
  <si>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</si>
  <si>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</si>
  <si>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</si>
  <si>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</si>
  <si>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</si>
  <si>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</si>
  <si>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</si>
  <si>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</si>
  <si>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</si>
  <si>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</si>
  <si>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</si>
  <si>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</si>
  <si>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</si>
  <si>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</si>
  <si>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</si>
  <si>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</si>
  <si>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</si>
  <si>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</si>
  <si>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</si>
  <si>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</si>
  <si>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</si>
  <si>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</si>
  <si>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</si>
  <si>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</si>
  <si>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</si>
  <si>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</si>
  <si>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</si>
  <si>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</si>
  <si>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</si>
  <si>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</si>
  <si>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</si>
  <si>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</si>
  <si>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</si>
  <si>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</si>
  <si>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</si>
  <si>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</si>
  <si>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</si>
  <si>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</si>
  <si>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</si>
  <si>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</si>
  <si>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</si>
  <si>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</si>
  <si>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</si>
  <si>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</si>
  <si>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</si>
  <si>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</si>
  <si>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</si>
  <si>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</si>
  <si>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</si>
  <si>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</si>
  <si>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</si>
  <si>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</si>
  <si>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</si>
  <si>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</si>
  <si>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</si>
  <si>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</si>
  <si>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</si>
  <si>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</si>
  <si>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</si>
  <si>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</si>
  <si>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</si>
  <si>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</si>
  <si>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</si>
  <si>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</si>
  <si>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</si>
  <si>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</si>
  <si>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</si>
  <si>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</si>
  <si>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</si>
  <si>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</si>
  <si>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</si>
  <si>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</si>
  <si>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</si>
  <si>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</si>
  <si>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</si>
  <si>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</si>
  <si>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</si>
  <si>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</si>
  <si>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</si>
  <si>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</si>
  <si>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</si>
  <si>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</si>
  <si>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</si>
  <si>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</si>
  <si>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</si>
  <si>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</si>
  <si>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</si>
  <si>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</si>
  <si>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</si>
  <si>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</si>
  <si>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</si>
  <si>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</si>
  <si>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</si>
  <si>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</si>
  <si>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</si>
  <si>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</si>
  <si>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</si>
  <si>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</si>
  <si>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</si>
  <si>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</si>
  <si>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</si>
  <si>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</si>
  <si>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</si>
  <si>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</si>
  <si>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</si>
  <si>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</si>
  <si>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</si>
  <si>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</si>
  <si>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</si>
  <si>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</si>
  <si>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</si>
  <si>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</si>
  <si>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</si>
  <si>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</si>
  <si>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</si>
  <si>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</si>
  <si>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</si>
  <si>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</si>
  <si>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</si>
  <si>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</si>
  <si>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</si>
  <si>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</si>
  <si>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</si>
  <si>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</si>
  <si>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</si>
  <si>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</si>
  <si>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</si>
  <si>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</si>
  <si>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</si>
  <si>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</si>
  <si>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</si>
  <si>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</si>
  <si>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</si>
  <si>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</si>
  <si>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</si>
  <si>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</si>
  <si>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</si>
  <si>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</si>
  <si>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</si>
  <si>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</si>
  <si>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</si>
  <si>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</si>
  <si>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</si>
  <si>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</si>
  <si>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</si>
  <si>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</si>
  <si>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</si>
  <si>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</si>
  <si>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</si>
  <si>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</si>
  <si>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</si>
  <si>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</si>
  <si>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</si>
  <si>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</si>
  <si>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</si>
  <si>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</si>
  <si>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</si>
  <si>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</si>
  <si>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</si>
  <si>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</si>
  <si>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</si>
  <si>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</si>
  <si>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</si>
  <si>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</si>
  <si>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</si>
  <si>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</si>
  <si>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</si>
  <si>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</si>
  <si>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</si>
  <si>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</si>
  <si>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</si>
  <si>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</si>
  <si>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</si>
  <si>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</si>
  <si>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</si>
  <si>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</si>
  <si>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</si>
  <si>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</si>
  <si>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</si>
  <si>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</si>
  <si>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</si>
  <si>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</si>
  <si>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</si>
  <si>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</si>
  <si>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</si>
  <si>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</si>
  <si>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</si>
  <si>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</si>
  <si>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</si>
  <si>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</si>
  <si>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</si>
  <si>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</si>
  <si>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</si>
  <si>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</si>
  <si>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</si>
  <si>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</si>
  <si>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</si>
  <si>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</si>
  <si>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</si>
  <si>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</si>
  <si>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</si>
  <si>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</si>
  <si>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</si>
  <si>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</si>
  <si>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</si>
  <si>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</si>
  <si>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</si>
  <si>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</si>
  <si>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</si>
  <si>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</si>
  <si>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</si>
  <si>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</si>
  <si>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</si>
  <si>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</si>
  <si>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</si>
  <si>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</si>
  <si>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</si>
  <si>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</si>
  <si>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</si>
  <si>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</si>
  <si>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</si>
  <si>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</si>
  <si>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</si>
  <si>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</si>
  <si>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</si>
  <si>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</si>
  <si>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</si>
  <si>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</si>
  <si>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</si>
  <si>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</si>
  <si>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</si>
  <si>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</si>
  <si>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</si>
  <si>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</si>
  <si>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</si>
  <si>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</si>
  <si>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</si>
  <si>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</si>
  <si>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</si>
  <si>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</si>
  <si>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</si>
  <si>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</si>
  <si>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</si>
  <si>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</si>
  <si>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</si>
  <si>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</si>
  <si>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</si>
  <si>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</si>
  <si>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</si>
  <si>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</si>
  <si>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</si>
  <si>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</si>
  <si>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</si>
  <si>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</si>
  <si>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</si>
  <si>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</si>
  <si>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</si>
  <si>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</si>
  <si>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</si>
  <si>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</si>
  <si>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</si>
  <si>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</si>
  <si>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</si>
  <si>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</si>
  <si>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</si>
  <si>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</si>
  <si>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</si>
  <si>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</si>
  <si>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</si>
  <si>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</si>
  <si>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</si>
  <si>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</si>
  <si>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</si>
  <si>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</si>
  <si>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</si>
  <si>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</si>
  <si>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</si>
  <si>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</si>
  <si>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</si>
  <si>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</si>
  <si>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</si>
  <si>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</si>
  <si>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</si>
  <si>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</si>
  <si>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</si>
  <si>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</si>
  <si>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</si>
  <si>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</si>
  <si>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</si>
  <si>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</si>
  <si>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</si>
  <si>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</si>
  <si>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</si>
  <si>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</si>
  <si>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</si>
  <si>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</si>
  <si>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</si>
  <si>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</si>
  <si>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</si>
  <si>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</si>
  <si>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</si>
  <si>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</si>
  <si>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</si>
  <si>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</si>
  <si>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</si>
  <si>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</si>
  <si>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</si>
  <si>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</si>
  <si>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</si>
  <si>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</si>
  <si>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</si>
  <si>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</si>
  <si>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</si>
  <si>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</si>
  <si>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</si>
  <si>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</si>
  <si>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</si>
  <si>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</si>
  <si>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</si>
  <si>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</si>
  <si>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</si>
  <si>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</si>
  <si>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</si>
  <si>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</si>
  <si>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</si>
  <si>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</si>
  <si>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</si>
  <si>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</si>
  <si>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</si>
  <si>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</si>
  <si>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</si>
  <si>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</si>
  <si>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</si>
  <si>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</si>
  <si>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</si>
  <si>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</si>
  <si>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</si>
  <si>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</si>
  <si>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</si>
  <si>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</si>
  <si>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</si>
  <si>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</si>
  <si>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</si>
  <si>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</si>
  <si>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</si>
  <si>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</si>
  <si>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</si>
  <si>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</si>
  <si>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</si>
  <si>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</si>
  <si>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</si>
  <si>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</si>
  <si>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</si>
  <si>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</si>
  <si>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</si>
  <si>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</si>
  <si>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</si>
  <si>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</si>
  <si>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</si>
  <si>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</si>
  <si>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</si>
  <si>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</si>
  <si>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</si>
  <si>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</si>
  <si>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</si>
  <si>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</si>
  <si>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</si>
  <si>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</si>
  <si>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</si>
  <si>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</si>
  <si>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</si>
  <si>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</si>
  <si>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</si>
  <si>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</si>
  <si>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</si>
  <si>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</si>
  <si>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</si>
  <si>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</si>
  <si>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</si>
  <si>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</si>
  <si>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</si>
  <si>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</si>
  <si>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</si>
  <si>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</si>
  <si>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</si>
  <si>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</si>
  <si>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</si>
  <si>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</si>
  <si>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</si>
  <si>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</si>
  <si>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</si>
  <si>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</si>
  <si>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</si>
  <si>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</si>
  <si>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</si>
  <si>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</si>
  <si>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</si>
  <si>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</si>
  <si>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</si>
  <si>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</si>
  <si>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</si>
  <si>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</si>
  <si>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</si>
  <si>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</si>
  <si>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</si>
  <si>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</si>
  <si>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</si>
  <si>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</si>
  <si>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</si>
  <si>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</si>
  <si>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</si>
  <si>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</si>
  <si>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</si>
  <si>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</si>
  <si>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</si>
  <si>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</si>
  <si>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</si>
  <si>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</si>
  <si>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</si>
  <si>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</si>
  <si>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</si>
  <si>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</si>
  <si>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</si>
  <si>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</si>
  <si>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</si>
  <si>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</si>
  <si>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</si>
  <si>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</si>
  <si>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</si>
  <si>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</si>
  <si>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</si>
  <si>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</si>
  <si>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</si>
  <si>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</si>
  <si>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</si>
  <si>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</si>
  <si>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</si>
  <si>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</si>
  <si>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</si>
  <si>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</si>
  <si>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</si>
  <si>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</si>
  <si>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</si>
  <si>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</si>
  <si>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</si>
  <si>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</si>
  <si>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</si>
  <si>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</si>
  <si>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</si>
  <si>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</si>
  <si>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</si>
  <si>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</si>
  <si>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</si>
  <si>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</si>
  <si>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</si>
  <si>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</si>
  <si>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</si>
  <si>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</si>
  <si>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</si>
  <si>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</si>
  <si>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</si>
  <si>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</si>
  <si>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</si>
  <si>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</si>
  <si>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</si>
  <si>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</si>
  <si>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</si>
  <si>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</si>
  <si>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</si>
  <si>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</si>
  <si>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</si>
  <si>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</si>
  <si>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</si>
  <si>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</si>
  <si>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</si>
  <si>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</si>
  <si>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</si>
  <si>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</si>
  <si>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</si>
  <si>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</si>
  <si>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</si>
  <si>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</si>
  <si>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</si>
  <si>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</si>
  <si>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</si>
  <si>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</si>
  <si>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</si>
  <si>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</si>
  <si>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</si>
  <si>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</si>
  <si>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</si>
  <si>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</si>
  <si>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</si>
  <si>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</si>
  <si>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</si>
  <si>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</si>
  <si>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</si>
  <si>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</si>
  <si>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</si>
  <si>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</si>
  <si>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</si>
  <si>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</si>
  <si>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</si>
  <si>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</si>
  <si>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</si>
  <si>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</si>
  <si>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</si>
  <si>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</si>
  <si>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</si>
  <si>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</si>
  <si>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</si>
  <si>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</si>
  <si>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</si>
  <si>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</si>
  <si>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</si>
  <si>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</si>
  <si>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</si>
  <si>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</si>
  <si>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</si>
  <si>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</si>
  <si>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</si>
  <si>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</si>
  <si>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</si>
  <si>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</si>
  <si>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</si>
  <si>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</si>
  <si>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</si>
  <si>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</si>
  <si>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</si>
  <si>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</si>
  <si>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</si>
  <si>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</si>
  <si>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</si>
  <si>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</si>
  <si>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</si>
  <si>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</si>
  <si>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</si>
  <si>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</si>
  <si>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</si>
  <si>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</si>
  <si>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</si>
  <si>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</si>
  <si>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</si>
  <si>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</si>
  <si>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</si>
  <si>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</si>
  <si>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</si>
  <si>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</si>
  <si>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</si>
  <si>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</si>
  <si>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</si>
  <si>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</si>
  <si>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</si>
  <si>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</si>
  <si>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</si>
  <si>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</si>
  <si>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</si>
  <si>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</si>
  <si>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</si>
  <si>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</si>
  <si>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</si>
  <si>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</si>
  <si>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</si>
  <si>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</si>
  <si>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</si>
  <si>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</si>
  <si>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</si>
  <si>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</si>
  <si>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</si>
  <si>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</si>
  <si>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</si>
  <si>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</si>
  <si>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</si>
  <si>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</si>
  <si>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</si>
  <si>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</si>
  <si>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</si>
  <si>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</si>
  <si>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</si>
  <si>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</si>
  <si>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</si>
  <si>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</si>
  <si>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</si>
  <si>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</si>
  <si>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</si>
  <si>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</si>
  <si>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</si>
  <si>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</si>
  <si>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</si>
  <si>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</si>
  <si>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</si>
  <si>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</si>
  <si>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</si>
  <si>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</si>
  <si>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</si>
  <si>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</si>
  <si>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</si>
  <si>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</si>
  <si>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</si>
  <si>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</si>
  <si>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</si>
  <si>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</si>
  <si>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</si>
  <si>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</si>
  <si>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</si>
  <si>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</si>
  <si>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</si>
  <si>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</si>
  <si>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</si>
  <si>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</si>
  <si>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</si>
  <si>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</si>
  <si>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</si>
  <si>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</si>
  <si>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</si>
  <si>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</si>
  <si>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</si>
  <si>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</si>
  <si>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</si>
  <si>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</si>
  <si>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</si>
  <si>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</si>
  <si>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</si>
  <si>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</si>
  <si>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</si>
  <si>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</si>
  <si>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</si>
  <si>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</si>
  <si>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</si>
  <si>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</si>
  <si>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</si>
  <si>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</si>
  <si>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</si>
  <si>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</si>
  <si>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</si>
  <si>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</si>
  <si>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</si>
  <si>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</si>
  <si>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</si>
  <si>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</si>
  <si>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</si>
  <si>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</si>
  <si>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</si>
  <si>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</si>
  <si>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</si>
  <si>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</si>
  <si>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</si>
  <si>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</si>
  <si>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</si>
  <si>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</si>
  <si>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</si>
  <si>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</si>
  <si>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</si>
  <si>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</si>
  <si>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</si>
  <si>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</si>
  <si>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</si>
  <si>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</si>
  <si>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</si>
  <si>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</si>
  <si>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</si>
  <si>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</si>
  <si>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</si>
  <si>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</si>
  <si>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</si>
  <si>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</si>
  <si>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</si>
  <si>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</si>
  <si>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</si>
  <si>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</si>
  <si>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</si>
  <si>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</si>
  <si>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</si>
  <si>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</si>
  <si>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</si>
  <si>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</si>
  <si>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</si>
  <si>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</si>
  <si>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</si>
  <si>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</si>
  <si>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</si>
  <si>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</si>
  <si>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</si>
  <si>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</si>
  <si>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</si>
  <si>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</si>
  <si>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</si>
  <si>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</si>
  <si>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</si>
  <si>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</si>
  <si>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</si>
  <si>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</si>
  <si>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</si>
  <si>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</si>
  <si>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</si>
  <si>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</si>
  <si>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</si>
  <si>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</si>
  <si>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</si>
  <si>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</si>
  <si>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</si>
  <si>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</si>
  <si>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</si>
  <si>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</si>
  <si>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</si>
  <si>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</si>
  <si>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</si>
  <si>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</si>
  <si>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</si>
  <si>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</si>
  <si>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</si>
  <si>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</si>
  <si>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</si>
  <si>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</si>
  <si>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</si>
  <si>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</si>
  <si>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</si>
  <si>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</si>
  <si>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</si>
  <si>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</si>
  <si>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</si>
  <si>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</si>
  <si>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</si>
  <si>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</si>
  <si>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</si>
  <si>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</si>
  <si>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</si>
  <si>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</si>
  <si>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</si>
  <si>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</si>
  <si>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</si>
  <si>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</si>
  <si>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</si>
  <si>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</si>
  <si>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</si>
  <si>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</si>
  <si>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</si>
  <si>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</si>
  <si>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</si>
  <si>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</si>
  <si>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</si>
  <si>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</si>
  <si>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</si>
  <si>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</si>
  <si>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</si>
  <si>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</si>
  <si>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</si>
  <si>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</si>
  <si>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</si>
  <si>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</si>
  <si>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</si>
  <si>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</si>
  <si>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</si>
  <si>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</si>
  <si>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</si>
  <si>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</si>
  <si>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</si>
  <si>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</si>
  <si>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</si>
  <si>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</si>
  <si>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</si>
  <si>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</si>
  <si>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</si>
  <si>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</si>
  <si>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</si>
  <si>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</si>
  <si>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</si>
  <si>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</si>
  <si>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</si>
  <si>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</si>
  <si>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</si>
  <si>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</si>
  <si>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</si>
  <si>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</si>
  <si>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</si>
  <si>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</si>
  <si>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</si>
  <si>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</si>
  <si>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</si>
  <si>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</si>
  <si>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</si>
  <si>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</si>
  <si>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</si>
  <si>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</si>
  <si>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</si>
  <si>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</si>
  <si>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</si>
  <si>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</si>
  <si>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</si>
  <si>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</si>
  <si>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</si>
  <si>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</si>
  <si>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</si>
  <si>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</si>
  <si>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</si>
  <si>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</si>
  <si>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</si>
  <si>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</si>
  <si>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</si>
  <si>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</si>
  <si>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</si>
  <si>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</si>
  <si>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</si>
  <si>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</si>
  <si>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</si>
  <si>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</si>
  <si>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</si>
  <si>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</si>
  <si>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</si>
  <si>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</si>
  <si>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</si>
  <si>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</si>
  <si>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</si>
  <si>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</si>
  <si>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</si>
  <si>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</si>
  <si>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</si>
  <si>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</si>
  <si>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</si>
  <si>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</si>
  <si>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</si>
  <si>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</si>
  <si>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</si>
  <si>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</si>
  <si>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</si>
  <si>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</si>
  <si>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</si>
  <si>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</si>
  <si>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</si>
  <si>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</si>
  <si>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</si>
  <si>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</si>
  <si>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</si>
  <si>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</si>
  <si>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</si>
  <si>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</si>
  <si>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</si>
  <si>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</si>
  <si>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</si>
  <si>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</si>
  <si>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</si>
  <si>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</si>
  <si>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</si>
  <si>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</si>
  <si>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</si>
  <si>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</si>
  <si>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</si>
  <si>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</si>
  <si>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</si>
  <si>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</si>
  <si>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</si>
  <si>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</si>
  <si>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</si>
  <si>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</si>
  <si>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</si>
  <si>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</si>
  <si>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</si>
  <si>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</si>
  <si>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</si>
  <si>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</si>
  <si>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</si>
  <si>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</si>
  <si>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</si>
  <si>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</si>
  <si>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</si>
  <si>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</si>
  <si>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</si>
  <si>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</si>
  <si>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</si>
  <si>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</si>
  <si>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</si>
  <si>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</si>
  <si>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</si>
  <si>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</si>
  <si>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</si>
  <si>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</si>
  <si>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</si>
  <si>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</si>
  <si>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</si>
  <si>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</si>
  <si>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</si>
  <si>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</si>
  <si>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</si>
  <si>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</si>
  <si>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</si>
  <si>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</si>
  <si>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</si>
  <si>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</si>
  <si>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</si>
  <si>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</si>
  <si>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</si>
  <si>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</si>
  <si>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</si>
  <si>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</si>
  <si>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</si>
  <si>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</si>
  <si>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</si>
  <si>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</si>
  <si>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</si>
  <si>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</si>
  <si>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</si>
  <si>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</si>
  <si>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</si>
  <si>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</si>
  <si>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</si>
  <si>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</si>
  <si>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</si>
  <si>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</si>
  <si>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</si>
  <si>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</si>
  <si>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</si>
  <si>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</si>
  <si>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</si>
  <si>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</si>
  <si>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</si>
  <si>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</si>
  <si>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</si>
  <si>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</si>
  <si>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</si>
  <si>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</si>
  <si>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</si>
  <si>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</si>
  <si>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</si>
  <si>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</si>
  <si>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</si>
  <si>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</si>
  <si>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</si>
  <si>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</si>
  <si>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</si>
  <si>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</si>
  <si>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</si>
  <si>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</si>
  <si>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</si>
  <si>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</si>
  <si>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</si>
  <si>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</si>
  <si>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</si>
  <si>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</si>
  <si>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</si>
  <si>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</si>
  <si>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</si>
  <si>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</si>
  <si>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</si>
  <si>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</si>
  <si>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</si>
  <si>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</si>
  <si>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</si>
  <si>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</si>
  <si>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</si>
  <si>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</si>
  <si>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</si>
  <si>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</si>
  <si>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</si>
  <si>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</si>
  <si>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</si>
  <si>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</si>
  <si>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</si>
  <si>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</si>
  <si>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</si>
  <si>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</si>
  <si>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</si>
  <si>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</si>
  <si>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</si>
  <si>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</si>
  <si>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</si>
  <si>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</si>
  <si>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</si>
  <si>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</si>
  <si>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</si>
  <si>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</si>
  <si>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</si>
  <si>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</si>
  <si>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</si>
  <si>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</si>
  <si>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</si>
  <si>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</si>
  <si>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</si>
  <si>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</si>
  <si>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</si>
  <si>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</si>
  <si>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</si>
  <si>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</si>
  <si>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</si>
  <si>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</si>
  <si>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</si>
  <si>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</si>
  <si>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</si>
  <si>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</si>
  <si>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</si>
  <si>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</si>
  <si>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</si>
  <si>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</si>
  <si>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</si>
  <si>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</si>
  <si>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</si>
  <si>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</si>
  <si>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</si>
  <si>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</si>
  <si>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</si>
  <si>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</si>
  <si>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</si>
  <si>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</si>
  <si>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</si>
  <si>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</si>
  <si>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</si>
  <si>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</si>
  <si>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</si>
  <si>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</si>
  <si>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</si>
  <si>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</si>
  <si>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</si>
  <si>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</si>
  <si>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</si>
  <si>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</si>
  <si>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</si>
  <si>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</si>
  <si>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</si>
  <si>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</si>
  <si>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</si>
  <si>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</si>
  <si>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</si>
  <si>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</si>
  <si>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</si>
  <si>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</si>
  <si>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</si>
  <si>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</si>
  <si>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</si>
  <si>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</si>
  <si>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</si>
  <si>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</si>
  <si>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</si>
  <si>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</si>
  <si>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</si>
  <si>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</si>
  <si>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</si>
  <si>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</si>
  <si>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</si>
  <si>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</si>
  <si>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</si>
  <si>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</si>
  <si>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</si>
  <si>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</si>
  <si>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</si>
  <si>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</si>
  <si>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</si>
  <si>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</si>
  <si>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</si>
  <si>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</si>
  <si>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</si>
  <si>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</si>
  <si>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</si>
  <si>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</si>
  <si>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</si>
  <si>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</si>
  <si>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</si>
  <si>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</si>
  <si>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</si>
  <si>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</si>
  <si>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</si>
  <si>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</si>
  <si>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</si>
  <si>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</si>
  <si>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</si>
  <si>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</si>
  <si>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</si>
  <si>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</si>
  <si>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</si>
  <si>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</si>
  <si>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</si>
  <si>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</si>
  <si>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</si>
  <si>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</si>
  <si>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</si>
  <si>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</si>
  <si>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</si>
  <si>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</si>
  <si>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</si>
  <si>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</si>
  <si>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</si>
  <si>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</si>
  <si>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</si>
  <si>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</si>
  <si>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</si>
  <si>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</si>
  <si>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</si>
  <si>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</si>
  <si>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</si>
  <si>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</si>
  <si>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</si>
  <si>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</si>
  <si>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</si>
  <si>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</si>
  <si>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</si>
  <si>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</si>
  <si>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</si>
  <si>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</si>
  <si>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</si>
  <si>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</si>
  <si>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</si>
  <si>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</si>
  <si>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</si>
  <si>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</si>
  <si>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</si>
  <si>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</si>
  <si>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</si>
  <si>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</si>
  <si>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</si>
  <si>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</si>
  <si>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</si>
  <si>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</si>
  <si>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</si>
  <si>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</si>
  <si>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</si>
  <si>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</si>
  <si>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</si>
  <si>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</si>
  <si>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</si>
  <si>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</si>
  <si>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</si>
  <si>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</si>
  <si>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</si>
  <si>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</si>
  <si>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</si>
  <si>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</si>
  <si>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</si>
  <si>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</si>
  <si>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</si>
  <si>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</si>
  <si>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</si>
  <si>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</si>
  <si>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</si>
  <si>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</si>
  <si>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</si>
  <si>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</si>
  <si>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</si>
  <si>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</si>
  <si>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</si>
  <si>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</si>
  <si>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</si>
  <si>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</si>
  <si>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</si>
  <si>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</si>
  <si>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</si>
  <si>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</si>
  <si>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</si>
  <si>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</si>
  <si>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</si>
  <si>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</si>
  <si>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</si>
  <si>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</si>
  <si>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</si>
  <si>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</si>
  <si>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</si>
  <si>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</si>
  <si>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</si>
  <si>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</si>
  <si>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</si>
  <si>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</si>
  <si>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</si>
  <si>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</si>
  <si>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</si>
  <si>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</si>
  <si>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</si>
  <si>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</si>
  <si>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</si>
  <si>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</si>
  <si>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</si>
  <si>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</si>
  <si>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</si>
  <si>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</si>
  <si>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</si>
  <si>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</si>
  <si>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</si>
  <si>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</si>
  <si>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</si>
  <si>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</si>
  <si>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</si>
  <si>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</si>
  <si>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</si>
  <si>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</si>
  <si>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</si>
  <si>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</si>
  <si>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</si>
  <si>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</si>
  <si>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</si>
  <si>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</si>
  <si>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</si>
  <si>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</si>
  <si>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</si>
  <si>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</si>
  <si>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</si>
  <si>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</si>
  <si>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</si>
  <si>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</si>
  <si>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</si>
  <si>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</si>
  <si>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</si>
  <si>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</si>
  <si>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</si>
  <si>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</si>
  <si>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</si>
  <si>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</si>
  <si>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</si>
  <si>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</si>
  <si>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</si>
  <si>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</si>
  <si>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</si>
  <si>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</si>
  <si>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</si>
  <si>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</si>
  <si>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</si>
  <si>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</si>
  <si>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</si>
  <si>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</si>
  <si>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</si>
  <si>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</si>
  <si>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</si>
  <si>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</si>
  <si>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</si>
  <si>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</si>
  <si>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</si>
  <si>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</si>
  <si>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</si>
  <si>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</si>
  <si>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</si>
  <si>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</si>
  <si>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</si>
  <si>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</si>
  <si>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</si>
  <si>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</si>
  <si>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</si>
  <si>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</si>
  <si>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</si>
  <si>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</si>
  <si>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</si>
  <si>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</si>
  <si>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</si>
  <si>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</si>
  <si>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</si>
  <si>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</si>
  <si>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</si>
  <si>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</si>
  <si>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</si>
  <si>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</si>
  <si>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</si>
  <si>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</si>
  <si>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</si>
  <si>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</si>
  <si>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</si>
  <si>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</si>
  <si>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</si>
  <si>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</si>
  <si>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</si>
  <si>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</si>
  <si>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</si>
  <si>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</si>
  <si>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</si>
  <si>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</si>
  <si>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</si>
  <si>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</si>
  <si>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</si>
  <si>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</si>
  <si>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</si>
  <si>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</si>
  <si>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</si>
  <si>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</si>
  <si>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</si>
  <si>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</si>
  <si>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</si>
  <si>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</si>
  <si>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</si>
  <si>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</si>
  <si>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</si>
  <si>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</si>
  <si>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</si>
  <si>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</si>
  <si>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</si>
  <si>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</si>
  <si>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</si>
  <si>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</si>
  <si>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</si>
  <si>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</si>
  <si>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</si>
  <si>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</si>
  <si>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</si>
  <si>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</si>
  <si>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</si>
  <si>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</si>
  <si>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</si>
  <si>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</si>
  <si>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</si>
  <si>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</si>
  <si>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</si>
  <si>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</si>
  <si>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</si>
  <si>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</si>
  <si>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</si>
  <si>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</si>
  <si>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</si>
  <si>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</si>
  <si>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</si>
  <si>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</si>
  <si>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</si>
  <si>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</si>
  <si>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</si>
  <si>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</si>
  <si>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</si>
  <si>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</si>
  <si>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</si>
  <si>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</si>
  <si>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</si>
  <si>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</si>
  <si>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</si>
  <si>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</si>
  <si>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</si>
  <si>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</si>
  <si>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</si>
  <si>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</si>
  <si>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</si>
  <si>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</si>
  <si>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</si>
  <si>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</si>
  <si>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</si>
  <si>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</si>
  <si>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</si>
  <si>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</si>
  <si>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</si>
  <si>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</si>
  <si>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</si>
  <si>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</si>
  <si>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</si>
  <si>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</si>
  <si>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</si>
  <si>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</si>
  <si>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</si>
  <si>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</si>
  <si>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</si>
  <si>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</si>
  <si>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</si>
  <si>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</si>
  <si>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</si>
  <si>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</si>
  <si>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</si>
  <si>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</si>
  <si>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</si>
  <si>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</si>
  <si>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</si>
  <si>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</si>
  <si>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</si>
  <si>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</si>
  <si>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</si>
  <si>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</si>
  <si>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</si>
  <si>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</si>
  <si>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</si>
  <si>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</si>
  <si>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</si>
  <si>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</si>
  <si>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</si>
  <si>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</si>
  <si>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</si>
  <si>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</si>
  <si>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</si>
  <si>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</si>
  <si>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</si>
  <si>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</si>
  <si>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</si>
  <si>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</si>
  <si>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</si>
  <si>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</si>
  <si>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</si>
  <si>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</si>
  <si>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</si>
  <si>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</si>
  <si>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</si>
  <si>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</si>
  <si>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</si>
  <si>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</si>
  <si>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</si>
  <si>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</si>
  <si>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</si>
  <si>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</si>
  <si>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</si>
  <si>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</si>
  <si>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</si>
  <si>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</si>
  <si>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</si>
  <si>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</si>
  <si>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</si>
  <si>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</si>
  <si>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</si>
  <si>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</si>
  <si>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</si>
  <si>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</si>
  <si>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</si>
  <si>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</si>
  <si>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</si>
  <si>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</si>
  <si>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</si>
  <si>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</si>
  <si>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</si>
  <si>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</si>
  <si>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</si>
  <si>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</si>
  <si>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</si>
  <si>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</si>
  <si>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</si>
  <si>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</si>
  <si>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</si>
  <si>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</si>
  <si>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</si>
  <si>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</si>
  <si>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</si>
  <si>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</si>
  <si>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</si>
  <si>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</si>
  <si>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</si>
  <si>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</si>
  <si>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</si>
  <si>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</si>
  <si>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</si>
  <si>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</si>
  <si>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</si>
  <si>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</si>
  <si>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</si>
  <si>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</si>
  <si>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</si>
  <si>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</si>
  <si>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</si>
  <si>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</si>
  <si>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</si>
  <si>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</si>
  <si>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</si>
  <si>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</si>
  <si>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</si>
  <si>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</si>
  <si>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</si>
  <si>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</si>
  <si>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</si>
  <si>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</si>
  <si>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</si>
  <si>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</si>
  <si>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</si>
  <si>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</si>
  <si>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</si>
  <si>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</si>
  <si>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</si>
  <si>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</si>
  <si>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</si>
  <si>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</si>
  <si>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</si>
  <si>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</si>
  <si>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</si>
  <si>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</si>
  <si>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</si>
  <si>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</si>
  <si>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</si>
  <si>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</si>
  <si>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</si>
  <si>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</si>
  <si>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</si>
  <si>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</si>
  <si>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</si>
  <si>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</si>
  <si>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</si>
  <si>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</si>
  <si>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</si>
  <si>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</si>
  <si>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</si>
  <si>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</si>
  <si>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</si>
  <si>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</si>
  <si>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</si>
  <si>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</si>
  <si>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</si>
  <si>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</si>
  <si>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</si>
  <si>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</si>
  <si>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</si>
  <si>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</si>
  <si>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</si>
  <si>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</si>
  <si>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</si>
  <si>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</si>
  <si>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</si>
  <si>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</si>
  <si>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</si>
  <si>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</si>
  <si>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</si>
  <si>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</si>
  <si>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</si>
  <si>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</si>
  <si>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</si>
  <si>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</si>
  <si>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</si>
  <si>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</si>
  <si>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</si>
  <si>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</si>
  <si>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</si>
  <si>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</si>
  <si>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</si>
  <si>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</si>
  <si>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</si>
  <si>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</si>
  <si>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</si>
  <si>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</si>
  <si>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</si>
  <si>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</si>
  <si>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</si>
  <si>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</si>
  <si>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</si>
  <si>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</si>
  <si>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</si>
  <si>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</si>
  <si>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</si>
  <si>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</si>
  <si>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</si>
  <si>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</si>
  <si>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</si>
  <si>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</si>
  <si>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</si>
  <si>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</si>
  <si>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</si>
  <si>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</si>
  <si>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</si>
  <si>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</si>
  <si>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</si>
  <si>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</si>
  <si>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</si>
  <si>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</si>
  <si>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</si>
  <si>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</si>
  <si>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</si>
  <si>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</si>
  <si>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</si>
  <si>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</si>
  <si>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</si>
  <si>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</si>
  <si>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</si>
  <si>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</si>
  <si>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</si>
  <si>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</si>
  <si>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</si>
  <si>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</si>
  <si>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</si>
  <si>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</si>
  <si>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</si>
  <si>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</si>
  <si>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</si>
  <si>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</si>
  <si>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</si>
  <si>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</si>
  <si>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</si>
  <si>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</si>
  <si>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</si>
  <si>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</si>
  <si>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</si>
  <si>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</si>
  <si>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</si>
  <si>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</si>
  <si>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</si>
  <si>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</si>
  <si>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</si>
  <si>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</si>
  <si>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</si>
  <si>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</si>
  <si>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</si>
  <si>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</si>
  <si>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</si>
  <si>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</si>
  <si>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</si>
  <si>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</si>
  <si>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</si>
  <si>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</si>
  <si>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</si>
  <si>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</si>
  <si>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</si>
  <si>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</si>
  <si>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</si>
  <si>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</si>
  <si>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</si>
  <si>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</si>
  <si>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</si>
  <si>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</si>
  <si>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</si>
  <si>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</si>
  <si>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</si>
  <si>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</si>
  <si>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</si>
  <si>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</si>
  <si>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</si>
  <si>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</si>
  <si>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</si>
  <si>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</si>
  <si>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</si>
  <si>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</si>
  <si>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</si>
  <si>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</si>
  <si>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</si>
  <si>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</si>
  <si>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</si>
  <si>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</si>
  <si>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</si>
  <si>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</si>
  <si>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</si>
  <si>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</si>
  <si>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</si>
  <si>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</si>
  <si>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</si>
  <si>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</si>
  <si>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</si>
  <si>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</si>
  <si>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</si>
  <si>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</si>
  <si>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</si>
  <si>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</si>
  <si>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</si>
  <si>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</si>
  <si>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</si>
  <si>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</si>
  <si>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</si>
  <si>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</si>
  <si>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</si>
  <si>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</si>
  <si>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</si>
  <si>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</si>
  <si>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</si>
  <si>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</si>
  <si>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</si>
  <si>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</si>
  <si>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</si>
  <si>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</si>
  <si>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</si>
  <si>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</si>
  <si>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</si>
  <si>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</si>
  <si>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</si>
  <si>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</si>
  <si>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</si>
  <si>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</si>
  <si>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</si>
  <si>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</si>
  <si>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</si>
  <si>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</si>
  <si>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</si>
  <si>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</si>
  <si>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</si>
  <si>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</si>
  <si>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</si>
  <si>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</si>
  <si>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</si>
  <si>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</si>
  <si>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</si>
  <si>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</si>
  <si>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</si>
  <si>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</si>
  <si>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</si>
  <si>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</si>
  <si>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</si>
  <si>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</si>
  <si>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</si>
  <si>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</si>
  <si>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</si>
  <si>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</si>
  <si>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</si>
  <si>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</si>
  <si>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</si>
  <si>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</si>
  <si>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</si>
  <si>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</si>
  <si>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</si>
  <si>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</si>
  <si>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</si>
  <si>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</si>
  <si>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</si>
  <si>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</si>
  <si>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</si>
  <si>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</si>
  <si>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</si>
  <si>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</si>
  <si>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</si>
  <si>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</si>
  <si>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</si>
  <si>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</si>
  <si>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</si>
  <si>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</si>
  <si>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</si>
  <si>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</si>
  <si>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</si>
  <si>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</si>
  <si>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</si>
  <si>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</si>
  <si>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</si>
  <si>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</si>
  <si>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</si>
  <si>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</si>
  <si>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</si>
  <si>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</si>
  <si>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</si>
  <si>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</si>
  <si>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</si>
  <si>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</si>
  <si>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</si>
  <si>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</si>
  <si>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</si>
  <si>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</si>
  <si>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</si>
  <si>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</si>
  <si>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</si>
  <si>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</si>
  <si>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</si>
  <si>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</si>
  <si>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</si>
  <si>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</si>
  <si>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</si>
  <si>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</si>
  <si>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</si>
  <si>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</si>
  <si>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</si>
  <si>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</si>
  <si>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</si>
  <si>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</si>
  <si>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</si>
  <si>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</si>
  <si>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</si>
  <si>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</si>
  <si>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</si>
  <si>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</si>
  <si>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</si>
  <si>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</si>
  <si>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</si>
  <si>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</si>
  <si>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</si>
  <si>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</si>
  <si>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</si>
  <si>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</si>
  <si>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</si>
  <si>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</si>
  <si>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</si>
  <si>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</si>
  <si>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</si>
  <si>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</si>
  <si>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</si>
  <si>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</si>
  <si>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</si>
  <si>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</si>
  <si>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</si>
  <si>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</si>
  <si>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</si>
  <si>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</si>
  <si>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</si>
  <si>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</si>
  <si>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</si>
  <si>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</si>
  <si>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</si>
  <si>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</si>
  <si>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</si>
  <si>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</si>
  <si>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</si>
  <si>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</si>
  <si>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</si>
  <si>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</si>
  <si>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</si>
  <si>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</si>
  <si>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</si>
  <si>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</si>
  <si>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</si>
  <si>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</si>
  <si>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</si>
  <si>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</si>
  <si>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</si>
  <si>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</si>
  <si>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</si>
  <si>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</si>
  <si>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</si>
  <si>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</si>
  <si>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</si>
  <si>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</si>
  <si>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</si>
  <si>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</si>
  <si>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</si>
  <si>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</si>
  <si>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</si>
  <si>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</si>
  <si>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</si>
  <si>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</si>
  <si>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</si>
  <si>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</si>
  <si>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</si>
  <si>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</si>
  <si>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</si>
  <si>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</si>
  <si>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</si>
  <si>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</si>
  <si>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</si>
  <si>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</si>
  <si>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</si>
  <si>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</si>
  <si>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</si>
  <si>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</si>
  <si>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</si>
  <si>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</si>
  <si>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</si>
  <si>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</si>
  <si>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</si>
  <si>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</si>
  <si>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</si>
  <si>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</si>
  <si>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</si>
  <si>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</si>
  <si>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</si>
  <si>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</si>
  <si>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</si>
  <si>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</si>
  <si>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</si>
  <si>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</si>
  <si>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</si>
  <si>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</si>
  <si>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</si>
  <si>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</si>
  <si>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</si>
  <si>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</si>
  <si>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</si>
  <si>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</si>
  <si>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</si>
  <si>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</si>
  <si>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</si>
  <si>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</si>
  <si>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</si>
  <si>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</si>
  <si>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</si>
  <si>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</si>
  <si>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</si>
  <si>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</si>
  <si>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</si>
  <si>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</si>
  <si>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</si>
  <si>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</si>
  <si>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</si>
  <si>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</si>
  <si>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</si>
  <si>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</si>
  <si>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</si>
  <si>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</si>
  <si>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</si>
  <si>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</si>
  <si>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</si>
  <si>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</si>
  <si>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</si>
  <si>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</si>
  <si>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</si>
  <si>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</si>
  <si>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</si>
  <si>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</si>
  <si>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</si>
  <si>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</si>
  <si>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</si>
  <si>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</si>
  <si>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</si>
  <si>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</si>
  <si>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</si>
  <si>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</si>
  <si>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</si>
  <si>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</si>
  <si>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</si>
  <si>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</si>
  <si>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</si>
  <si>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</si>
  <si>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</si>
  <si>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</si>
  <si>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</si>
  <si>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</si>
  <si>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</si>
  <si>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</si>
  <si>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</si>
  <si>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</si>
  <si>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</si>
  <si>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</si>
  <si>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</si>
  <si>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</si>
  <si>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</si>
  <si>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</si>
  <si>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</si>
  <si>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</si>
  <si>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</si>
  <si>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</si>
  <si>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</si>
  <si>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</si>
  <si>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</si>
  <si>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</si>
  <si>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</si>
  <si>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</si>
  <si>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</si>
  <si>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</si>
  <si>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</si>
  <si>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</si>
  <si>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</si>
  <si>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</si>
  <si>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</si>
  <si>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</si>
  <si>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</si>
  <si>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</si>
  <si>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</si>
  <si>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</si>
  <si>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</si>
  <si>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</si>
  <si>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</si>
  <si>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</si>
  <si>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</si>
  <si>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</si>
  <si>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</si>
  <si>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</si>
  <si>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</si>
  <si>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</si>
  <si>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</si>
  <si>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</si>
  <si>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</si>
  <si>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</si>
  <si>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</si>
  <si>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</si>
  <si>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</si>
  <si>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</si>
  <si>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</si>
  <si>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</si>
  <si>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</si>
  <si>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</si>
  <si>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</si>
  <si>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</si>
  <si>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</si>
  <si>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</si>
  <si>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</si>
  <si>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</si>
  <si>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</si>
  <si>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</si>
  <si>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</si>
  <si>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</si>
  <si>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</si>
  <si>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</si>
  <si>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</si>
  <si>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</si>
  <si>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</si>
  <si>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</si>
  <si>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</si>
  <si>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</si>
  <si>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</si>
  <si>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</si>
  <si>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</si>
  <si>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</si>
  <si>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</si>
  <si>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</si>
  <si>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</si>
  <si>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</si>
  <si>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</si>
  <si>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</si>
  <si>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</si>
  <si>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</si>
  <si>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</si>
  <si>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</si>
  <si>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</si>
  <si>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</si>
  <si>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</si>
  <si>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</si>
  <si>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</si>
  <si>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</si>
  <si>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</si>
  <si>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</si>
  <si>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</si>
  <si>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</si>
  <si>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</si>
  <si>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</si>
  <si>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</si>
  <si>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</si>
  <si>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</si>
  <si>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</si>
  <si>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</si>
  <si>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</si>
  <si>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</si>
  <si>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</si>
  <si>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</si>
  <si>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</si>
  <si>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</si>
  <si>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</si>
  <si>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</si>
  <si>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</si>
  <si>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</si>
  <si>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</si>
  <si>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</si>
  <si>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</si>
  <si>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</si>
  <si>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</si>
  <si>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</si>
  <si>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</si>
  <si>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</si>
  <si>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</si>
  <si>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</si>
  <si>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</si>
  <si>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</si>
  <si>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</si>
  <si>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</si>
  <si>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</si>
  <si>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</si>
  <si>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</si>
  <si>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</si>
  <si>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</si>
  <si>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</si>
  <si>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</si>
  <si>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</si>
  <si>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</si>
  <si>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</si>
  <si>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</si>
  <si>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</si>
  <si>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</si>
  <si>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</si>
  <si>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</si>
  <si>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</si>
  <si>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</si>
  <si>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</si>
  <si>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</si>
  <si>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</si>
  <si>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</si>
  <si>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</si>
  <si>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</si>
  <si>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</si>
  <si>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</si>
  <si>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</si>
  <si>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</si>
  <si>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</si>
  <si>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</si>
  <si>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</si>
  <si>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</si>
  <si>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</si>
  <si>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</si>
  <si>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</si>
  <si>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</si>
  <si>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</si>
  <si>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</si>
  <si>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</si>
  <si>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</si>
  <si>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</si>
  <si>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</si>
  <si>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</si>
  <si>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</si>
  <si>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</si>
  <si>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</si>
  <si>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</si>
  <si>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</si>
  <si>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</si>
  <si>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</si>
  <si>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</si>
  <si>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</si>
  <si>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</si>
  <si>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</si>
  <si>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</si>
  <si>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</si>
  <si>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</si>
  <si>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</si>
  <si>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</si>
  <si>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</si>
  <si>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</si>
  <si>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</si>
  <si>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</si>
  <si>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</si>
  <si>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</si>
  <si>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</si>
  <si>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</si>
  <si>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</si>
  <si>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</si>
  <si>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</si>
  <si>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</si>
  <si>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</si>
  <si>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</si>
  <si>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</si>
  <si>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</si>
  <si>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</si>
  <si>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</si>
  <si>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</si>
  <si>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</si>
  <si>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</si>
  <si>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</si>
  <si>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</si>
  <si>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</si>
  <si>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</si>
  <si>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</si>
  <si>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</si>
  <si>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</si>
  <si>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</si>
  <si>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</si>
  <si>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</si>
  <si>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</si>
  <si>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</si>
  <si>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</si>
  <si>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</si>
  <si>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</si>
  <si>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</si>
  <si>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</si>
  <si>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</si>
  <si>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</si>
  <si>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</si>
  <si>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</si>
  <si>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</si>
  <si>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</si>
  <si>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</si>
  <si>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</si>
  <si>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</si>
  <si>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</si>
  <si>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</si>
  <si>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</si>
  <si>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</si>
  <si>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</si>
  <si>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</si>
  <si>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</si>
  <si>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</si>
  <si>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</si>
  <si>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</si>
  <si>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</si>
  <si>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</si>
  <si>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</si>
  <si>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</si>
  <si>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</si>
  <si>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</si>
  <si>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</si>
  <si>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</si>
  <si>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</si>
  <si>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</si>
  <si>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</si>
  <si>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</si>
  <si>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</si>
  <si>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</si>
  <si>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</si>
  <si>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</si>
  <si>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</si>
  <si>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</si>
  <si>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</si>
  <si>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</si>
  <si>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</si>
  <si>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</si>
  <si>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</si>
  <si>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</si>
  <si>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</si>
  <si>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</si>
  <si>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</si>
  <si>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</si>
  <si>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</si>
  <si>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</si>
  <si>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</si>
  <si>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</si>
  <si>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</si>
  <si>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</si>
  <si>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</si>
  <si>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</si>
  <si>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</si>
  <si>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</si>
  <si>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</si>
  <si>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</si>
  <si>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</si>
  <si>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</si>
  <si>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</si>
  <si>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</si>
  <si>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</si>
  <si>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</si>
  <si>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</si>
  <si>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</si>
  <si>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</si>
  <si>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</si>
  <si>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</si>
  <si>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</si>
  <si>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</si>
  <si>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</si>
  <si>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</si>
  <si>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</si>
  <si>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</si>
  <si>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</si>
  <si>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</si>
  <si>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</si>
  <si>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</si>
  <si>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</si>
  <si>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</si>
  <si>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</si>
  <si>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</si>
  <si>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</si>
  <si>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</si>
  <si>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</si>
  <si>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</si>
  <si>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</si>
  <si>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</si>
  <si>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</si>
  <si>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</si>
  <si>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</si>
  <si>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</si>
  <si>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</si>
  <si>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</si>
  <si>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</si>
  <si>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</si>
  <si>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</si>
  <si>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</si>
  <si>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</si>
  <si>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</si>
  <si>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</si>
  <si>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</si>
  <si>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</si>
  <si>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</si>
  <si>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</si>
  <si>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</si>
  <si>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</si>
  <si>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</si>
  <si>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</si>
  <si>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</si>
  <si>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</si>
  <si>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</si>
  <si>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</si>
  <si>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</si>
  <si>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</si>
  <si>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</si>
  <si>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</si>
  <si>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</si>
  <si>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</si>
  <si>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</si>
  <si>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</si>
  <si>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</si>
  <si>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</si>
  <si>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</si>
  <si>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</si>
  <si>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</si>
  <si>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</si>
  <si>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</si>
  <si>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</si>
  <si>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</si>
  <si>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</si>
  <si>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</si>
  <si>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</si>
  <si>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</si>
  <si>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</si>
  <si>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</si>
  <si>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</si>
  <si>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</si>
  <si>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</si>
  <si>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</si>
  <si>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</si>
  <si>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</si>
  <si>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</si>
  <si>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</si>
  <si>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</si>
  <si>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</si>
  <si>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</si>
  <si>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</si>
  <si>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</si>
  <si>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</si>
  <si>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</si>
  <si>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</si>
  <si>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</si>
  <si>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</si>
  <si>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</si>
  <si>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</si>
  <si>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</si>
  <si>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</si>
  <si>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</si>
  <si>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</si>
  <si>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</si>
  <si>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</si>
  <si>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</si>
  <si>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</si>
  <si>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</si>
  <si>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</si>
  <si>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</si>
  <si>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</si>
  <si>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</si>
  <si>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</si>
  <si>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</si>
  <si>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</si>
  <si>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</si>
  <si>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</si>
  <si>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</si>
  <si>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</si>
  <si>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</si>
  <si>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</si>
  <si>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</si>
  <si>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</si>
  <si>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</si>
  <si>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</si>
  <si>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</si>
  <si>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</si>
  <si>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</si>
  <si>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</si>
  <si>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</si>
  <si>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</si>
  <si>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</si>
  <si>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</si>
  <si>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</si>
  <si>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</si>
  <si>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</si>
  <si>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</si>
  <si>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</si>
  <si>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</si>
  <si>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</si>
  <si>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</si>
  <si>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</si>
  <si>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</si>
  <si>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</si>
  <si>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</si>
  <si>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</si>
  <si>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</si>
  <si>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</si>
  <si>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</si>
  <si>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</si>
  <si>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</si>
  <si>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</si>
  <si>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</si>
  <si>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</si>
  <si>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</si>
  <si>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</si>
  <si>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</si>
  <si>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</si>
  <si>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</si>
  <si>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</si>
  <si>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</si>
  <si>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</si>
  <si>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</si>
  <si>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</si>
  <si>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</si>
  <si>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</si>
  <si>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</si>
  <si>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</si>
  <si>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</si>
  <si>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</si>
  <si>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</si>
  <si>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</si>
  <si>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</si>
  <si>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</si>
  <si>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</si>
  <si>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</si>
  <si>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</si>
  <si>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</si>
  <si>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</si>
  <si>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</si>
  <si>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</si>
  <si>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</si>
  <si>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</si>
  <si>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</si>
  <si>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</si>
  <si>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</si>
  <si>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</si>
  <si>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</si>
  <si>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</si>
  <si>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</si>
  <si>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</si>
  <si>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</si>
  <si>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</si>
  <si>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</si>
  <si>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</si>
  <si>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</si>
  <si>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</si>
  <si>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</si>
  <si>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</si>
  <si>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</si>
  <si>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</si>
  <si>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</si>
  <si>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</si>
  <si>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</si>
  <si>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</si>
  <si>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</si>
  <si>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</si>
  <si>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</si>
  <si>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</si>
  <si>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</si>
  <si>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</si>
  <si>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</si>
  <si>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</si>
  <si>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</si>
  <si>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</si>
  <si>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</si>
  <si>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</si>
  <si>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</si>
  <si>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</si>
  <si>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</si>
  <si>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</si>
  <si>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</si>
  <si>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</si>
  <si>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</si>
  <si>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</si>
  <si>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</si>
  <si>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</si>
  <si>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</si>
  <si>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</si>
  <si>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</si>
  <si>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</si>
  <si>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</si>
  <si>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</si>
  <si>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</si>
  <si>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</si>
  <si>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</si>
  <si>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</si>
  <si>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</si>
  <si>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</si>
  <si>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</si>
  <si>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</si>
  <si>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</si>
  <si>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</si>
  <si>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</si>
  <si>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</si>
  <si>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</si>
  <si>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</si>
  <si>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</si>
  <si>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</si>
  <si>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</si>
  <si>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</si>
  <si>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</si>
  <si>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</si>
  <si>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</si>
  <si>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</si>
  <si>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</si>
  <si>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</si>
  <si>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</si>
  <si>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</si>
  <si>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</si>
  <si>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</si>
  <si>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</si>
  <si>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</si>
  <si>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</si>
  <si>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</si>
  <si>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</si>
  <si>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</si>
  <si>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</si>
  <si>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</si>
  <si>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</si>
  <si>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</si>
  <si>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</si>
  <si>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</si>
  <si>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</si>
  <si>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</si>
  <si>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</si>
  <si>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</si>
  <si>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</si>
  <si>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</si>
  <si>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</si>
  <si>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</si>
  <si>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</si>
  <si>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</si>
  <si>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</si>
  <si>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</si>
  <si>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</si>
  <si>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</si>
  <si>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</si>
  <si>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</si>
  <si>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</si>
  <si>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</si>
  <si>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</si>
  <si>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</si>
  <si>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</si>
  <si>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</si>
  <si>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</si>
  <si>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</si>
  <si>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</si>
  <si>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</si>
  <si>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</si>
  <si>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</si>
  <si>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</si>
  <si>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</si>
  <si>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</si>
  <si>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</si>
  <si>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</si>
  <si>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</si>
  <si>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</si>
  <si>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</si>
  <si>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</si>
  <si>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</si>
  <si>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</si>
  <si>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</si>
  <si>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</si>
  <si>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</si>
  <si>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</si>
  <si>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</si>
  <si>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</si>
  <si>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</si>
  <si>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</si>
  <si>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</si>
  <si>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</si>
  <si>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</si>
  <si>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</si>
  <si>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</si>
  <si>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</si>
  <si>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</si>
  <si>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</si>
  <si>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</si>
  <si>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</si>
  <si>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</si>
  <si>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</si>
  <si>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</si>
  <si>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</si>
  <si>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</si>
  <si>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</si>
  <si>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</si>
  <si>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</si>
  <si>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</si>
  <si>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</si>
  <si>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</si>
  <si>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</si>
  <si>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</si>
  <si>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</si>
  <si>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</si>
  <si>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</si>
  <si>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</si>
  <si>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</si>
  <si>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</si>
  <si>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</si>
  <si>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</si>
  <si>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</si>
  <si>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</si>
  <si>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</si>
  <si>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</si>
  <si>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</si>
  <si>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</si>
  <si>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</si>
  <si>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</si>
  <si>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</si>
  <si>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</si>
  <si>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</si>
  <si>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</si>
  <si>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</si>
  <si>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</si>
  <si>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</si>
  <si>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</si>
  <si>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</si>
  <si>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</si>
  <si>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</si>
  <si>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</si>
  <si>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</si>
  <si>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</si>
  <si>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</si>
  <si>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</si>
  <si>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</si>
  <si>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</si>
  <si>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</si>
  <si>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</si>
  <si>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</si>
  <si>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</si>
  <si>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</si>
  <si>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</si>
  <si>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</si>
  <si>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</si>
  <si>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</si>
  <si>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</si>
  <si>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</si>
  <si>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</si>
  <si>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</si>
  <si>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</si>
  <si>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</si>
  <si>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</si>
  <si>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</si>
  <si>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</si>
  <si>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</si>
  <si>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</si>
  <si>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</si>
  <si>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</si>
  <si>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</si>
  <si>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</si>
  <si>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</si>
  <si>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</si>
  <si>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</si>
  <si>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</si>
  <si>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</si>
  <si>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</si>
  <si>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</si>
  <si>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</si>
  <si>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</si>
  <si>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</si>
  <si>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</si>
  <si>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</si>
  <si>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</si>
  <si>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</si>
  <si>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</si>
  <si>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</si>
  <si>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</si>
  <si>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</si>
  <si>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</si>
  <si>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</si>
  <si>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</si>
  <si>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</si>
  <si>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</si>
  <si>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</si>
  <si>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</si>
  <si>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</si>
  <si>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</si>
  <si>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</si>
  <si>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</si>
  <si>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</si>
  <si>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</si>
  <si>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</si>
  <si>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</si>
  <si>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</si>
  <si>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</si>
  <si>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</si>
  <si>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</si>
  <si>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</si>
  <si>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</si>
  <si>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</si>
  <si>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</si>
  <si>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</si>
  <si>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</si>
  <si>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</si>
  <si>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</si>
  <si>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</si>
  <si>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</si>
  <si>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</si>
  <si>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</si>
  <si>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</si>
  <si>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</si>
  <si>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</si>
  <si>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</si>
  <si>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</si>
  <si>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</si>
  <si>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</si>
  <si>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</si>
  <si>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</si>
  <si>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</si>
  <si>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</si>
  <si>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</si>
  <si>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</si>
  <si>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</si>
  <si>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</si>
  <si>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</si>
  <si>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</si>
  <si>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</si>
  <si>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</si>
  <si>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</si>
  <si>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</si>
  <si>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</si>
  <si>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</si>
  <si>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</si>
  <si>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</si>
  <si>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</si>
  <si>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</si>
  <si>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</si>
  <si>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</si>
  <si>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</si>
  <si>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</si>
  <si>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</si>
  <si>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</si>
  <si>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</si>
  <si>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</si>
  <si>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</si>
  <si>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</si>
  <si>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</si>
  <si>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</si>
  <si>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</si>
  <si>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</si>
  <si>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</si>
  <si>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</si>
  <si>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</si>
  <si>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</si>
  <si>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</si>
  <si>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</si>
  <si>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</si>
  <si>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</si>
  <si>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</si>
  <si>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</si>
  <si>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</si>
  <si>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</si>
  <si>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</si>
  <si>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</si>
  <si>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</si>
  <si>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</si>
  <si>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</si>
  <si>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</si>
  <si>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</si>
  <si>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</si>
  <si>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</si>
  <si>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</si>
  <si>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</si>
  <si>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</si>
  <si>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</si>
  <si>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</si>
  <si>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</si>
  <si>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</si>
  <si>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</si>
  <si>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</si>
  <si>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</si>
  <si>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</si>
  <si>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</si>
  <si>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</si>
  <si>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</si>
  <si>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</si>
  <si>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</si>
  <si>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</si>
  <si>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</si>
  <si>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</si>
  <si>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</si>
  <si>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</si>
  <si>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</si>
  <si>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</si>
  <si>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</si>
  <si>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</si>
  <si>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</si>
  <si>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</si>
  <si>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</si>
  <si>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</si>
  <si>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</si>
  <si>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</si>
  <si>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</si>
  <si>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</si>
  <si>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</si>
  <si>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</si>
  <si>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</si>
  <si>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</si>
  <si>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</si>
  <si>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</si>
  <si>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</si>
  <si>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</si>
  <si>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</si>
  <si>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</si>
  <si>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</si>
  <si>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</si>
  <si>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</si>
  <si>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</si>
  <si>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</si>
  <si>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</si>
  <si>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</si>
  <si>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</si>
  <si>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</si>
  <si>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</si>
  <si>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</si>
  <si>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</si>
  <si>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</si>
  <si>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</si>
  <si>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</si>
  <si>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</si>
  <si>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</si>
  <si>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</si>
  <si>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</si>
  <si>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</si>
  <si>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</si>
  <si>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</si>
  <si>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</si>
  <si>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</si>
  <si>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</si>
  <si>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</si>
  <si>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</si>
  <si>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</si>
  <si>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</si>
  <si>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</si>
  <si>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</si>
  <si>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</si>
  <si>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</si>
  <si>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</si>
  <si>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</si>
  <si>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</si>
  <si>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</si>
  <si>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</si>
  <si>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</si>
  <si>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</si>
  <si>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</si>
  <si>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</si>
  <si>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</si>
  <si>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</si>
  <si>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</si>
  <si>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</si>
  <si>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</si>
  <si>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</si>
  <si>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</si>
  <si>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</si>
  <si>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</si>
  <si>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</si>
  <si>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</si>
  <si>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</si>
  <si>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</si>
  <si>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</si>
  <si>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</si>
  <si>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</si>
  <si>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</si>
  <si>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</si>
  <si>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</si>
  <si>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</si>
  <si>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</si>
  <si>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</si>
  <si>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</si>
  <si>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</si>
  <si>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</si>
  <si>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</si>
  <si>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</si>
  <si>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</si>
  <si>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</si>
  <si>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</si>
  <si>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</si>
  <si>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</si>
  <si>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</si>
  <si>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</si>
  <si>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</si>
  <si>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</si>
  <si>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</si>
  <si>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</si>
  <si>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</si>
  <si>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</si>
  <si>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</si>
  <si>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</si>
  <si>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</si>
  <si>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</si>
  <si>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</si>
  <si>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</si>
  <si>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</si>
  <si>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</si>
  <si>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</si>
  <si>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</si>
  <si>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</si>
  <si>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</si>
  <si>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</si>
  <si>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</si>
  <si>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</si>
  <si>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</si>
  <si>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</si>
  <si>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</si>
  <si>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</si>
  <si>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</si>
  <si>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</si>
  <si>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</si>
  <si>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</si>
  <si>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</si>
  <si>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</si>
  <si>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</si>
  <si>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</si>
  <si>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</si>
  <si>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</si>
  <si>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</si>
  <si>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</si>
  <si>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</si>
  <si>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</si>
  <si>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</si>
  <si>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</si>
  <si>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</si>
  <si>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</si>
  <si>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</si>
  <si>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</si>
  <si>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</si>
  <si>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</si>
  <si>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</si>
  <si>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</si>
  <si>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</si>
  <si>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</si>
  <si>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</si>
  <si>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</si>
  <si>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</si>
  <si>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</si>
  <si>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</si>
  <si>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</si>
  <si>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</si>
  <si>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</si>
  <si>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</si>
  <si>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</si>
  <si>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</si>
  <si>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</si>
  <si>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</si>
  <si>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</si>
  <si>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</si>
  <si>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</si>
  <si>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</si>
  <si>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</si>
  <si>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</si>
  <si>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</si>
  <si>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</si>
  <si>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</si>
  <si>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</si>
  <si>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</si>
  <si>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</si>
  <si>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</si>
  <si>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</si>
  <si>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</si>
  <si>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</si>
  <si>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</si>
  <si>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</si>
  <si>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</si>
  <si>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</si>
  <si>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</si>
  <si>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</si>
  <si>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</si>
  <si>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</si>
  <si>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</si>
  <si>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</si>
  <si>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</si>
  <si>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</si>
  <si>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</si>
  <si>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</si>
  <si>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</si>
  <si>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</si>
  <si>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</si>
  <si>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</si>
  <si>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</si>
  <si>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</si>
  <si>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</si>
  <si>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</si>
  <si>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</si>
  <si>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</si>
  <si>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</si>
  <si>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</si>
  <si>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</si>
  <si>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</si>
  <si>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</si>
  <si>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</si>
  <si>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</si>
  <si>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</si>
  <si>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</si>
  <si>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</si>
  <si>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</si>
  <si>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</si>
  <si>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</si>
  <si>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</si>
  <si>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</si>
  <si>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</si>
  <si>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</si>
  <si>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</si>
  <si>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</si>
  <si>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</si>
  <si>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</si>
  <si>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</si>
  <si>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</si>
  <si>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</si>
  <si>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</si>
  <si>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</si>
  <si>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</si>
  <si>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</si>
  <si>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</si>
  <si>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</si>
  <si>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</si>
  <si>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</si>
  <si>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</si>
  <si>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</si>
  <si>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</si>
  <si>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</si>
  <si>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</si>
  <si>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</si>
  <si>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</si>
  <si>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</si>
  <si>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</si>
  <si>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</si>
  <si>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</si>
  <si>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</si>
  <si>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</si>
  <si>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</si>
  <si>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</si>
  <si>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</si>
  <si>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</si>
  <si>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</si>
  <si>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</si>
  <si>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</si>
  <si>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</si>
  <si>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</si>
  <si>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</si>
  <si>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</si>
  <si>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</si>
  <si>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</si>
  <si>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</si>
  <si>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</si>
  <si>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</si>
  <si>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</si>
  <si>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</si>
  <si>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</si>
  <si>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</si>
  <si>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</si>
  <si>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</si>
  <si>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</si>
  <si>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</si>
  <si>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</si>
  <si>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</si>
  <si>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</si>
  <si>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</si>
  <si>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</si>
  <si>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</si>
  <si>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</si>
  <si>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</si>
  <si>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</si>
  <si>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</si>
  <si>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</si>
  <si>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</si>
  <si>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</si>
  <si>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</si>
  <si>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</si>
  <si>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</si>
  <si>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</si>
  <si>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</si>
  <si>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</si>
  <si>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</si>
  <si>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</si>
  <si>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</si>
  <si>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</si>
  <si>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</si>
  <si>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</si>
  <si>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</si>
  <si>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</si>
  <si>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</si>
  <si>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</si>
  <si>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</si>
  <si>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</si>
  <si>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</si>
  <si>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</si>
  <si>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</si>
  <si>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</si>
  <si>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</si>
  <si>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</si>
  <si>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</si>
  <si>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</si>
  <si>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</si>
  <si>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</si>
  <si>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</si>
  <si>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</si>
  <si>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</si>
  <si>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</si>
  <si>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</si>
  <si>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</si>
  <si>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</si>
  <si>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</si>
  <si>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</si>
  <si>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</si>
  <si>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</si>
  <si>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</si>
  <si>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</si>
  <si>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</si>
  <si>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</si>
  <si>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</si>
  <si>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</si>
  <si>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</si>
  <si>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</si>
  <si>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</si>
  <si>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</si>
  <si>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</si>
  <si>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</si>
  <si>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</si>
  <si>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</si>
  <si>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</si>
  <si>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</si>
  <si>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</si>
  <si>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</si>
  <si>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</si>
  <si>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</si>
  <si>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</si>
  <si>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</si>
  <si>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</si>
  <si>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</si>
  <si>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</si>
  <si>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</si>
  <si>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</si>
  <si>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</si>
  <si>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</si>
  <si>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</si>
  <si>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</si>
  <si>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</si>
  <si>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</si>
  <si>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</si>
  <si>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</si>
  <si>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</si>
  <si>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</si>
  <si>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</si>
  <si>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</si>
  <si>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</si>
  <si>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</si>
  <si>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</si>
  <si>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</si>
  <si>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</si>
  <si>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</si>
  <si>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</si>
  <si>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</si>
  <si>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</si>
  <si>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</si>
  <si>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</si>
  <si>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</si>
  <si>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</si>
  <si>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</si>
  <si>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</si>
  <si>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</si>
  <si>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</si>
  <si>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</si>
  <si>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</si>
  <si>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</si>
  <si>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</si>
  <si>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</si>
  <si>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</si>
  <si>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</si>
  <si>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</si>
  <si>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</si>
  <si>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</si>
  <si>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</si>
  <si>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</si>
  <si>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</si>
  <si>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</si>
  <si>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</si>
  <si>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</si>
  <si>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</si>
  <si>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</si>
  <si>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</si>
  <si>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</si>
  <si>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</si>
  <si>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</si>
  <si>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</si>
  <si>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</si>
  <si>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</si>
  <si>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</si>
  <si>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</si>
  <si>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</si>
  <si>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</si>
  <si>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</si>
  <si>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</si>
  <si>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</si>
  <si>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</si>
  <si>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</si>
  <si>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</si>
  <si>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</si>
  <si>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</si>
  <si>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</si>
  <si>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</si>
  <si>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</si>
  <si>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</si>
  <si>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</si>
  <si>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</si>
  <si>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</si>
  <si>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</si>
  <si>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</si>
  <si>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</si>
  <si>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</si>
  <si>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</si>
  <si>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</si>
  <si>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</si>
  <si>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</si>
  <si>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</si>
  <si>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</si>
  <si>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</si>
  <si>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</si>
  <si>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</si>
  <si>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</si>
  <si>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</si>
  <si>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</si>
  <si>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</si>
  <si>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</si>
  <si>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</si>
  <si>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</si>
  <si>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</si>
  <si>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</si>
  <si>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</si>
  <si>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</si>
  <si>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</si>
  <si>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</si>
  <si>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</si>
  <si>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</si>
  <si>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</si>
  <si>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</si>
  <si>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</si>
  <si>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</si>
  <si>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</si>
  <si>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</si>
  <si>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</si>
  <si>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</si>
  <si>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</si>
  <si>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</si>
  <si>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</si>
  <si>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</si>
  <si>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</si>
  <si>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</si>
  <si>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</si>
  <si>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</si>
  <si>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</si>
  <si>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</si>
  <si>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</si>
  <si>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</si>
  <si>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</si>
  <si>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</si>
  <si>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</si>
  <si>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</si>
  <si>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</si>
  <si>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</si>
  <si>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</si>
  <si>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</si>
  <si>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</si>
  <si>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</si>
  <si>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</si>
  <si>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</si>
  <si>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</si>
  <si>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</si>
  <si>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</si>
  <si>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</si>
  <si>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</si>
  <si>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</si>
  <si>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</si>
  <si>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</si>
  <si>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</si>
  <si>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</si>
  <si>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</si>
  <si>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</si>
  <si>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</si>
  <si>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</si>
  <si>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</si>
  <si>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</si>
  <si>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</si>
  <si>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</si>
  <si>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</si>
  <si>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</si>
  <si>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</si>
  <si>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</si>
  <si>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</si>
  <si>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</si>
  <si>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</si>
  <si>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</si>
  <si>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</si>
  <si>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</si>
  <si>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</si>
  <si>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</si>
  <si>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</si>
  <si>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</si>
  <si>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</si>
  <si>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</si>
  <si>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</si>
  <si>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</si>
  <si>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</si>
  <si>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</si>
  <si>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</si>
  <si>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</si>
  <si>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</si>
  <si>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</si>
  <si>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</si>
  <si>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</si>
  <si>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</si>
  <si>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</si>
  <si>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</si>
  <si>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</si>
  <si>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</si>
  <si>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</si>
  <si>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</si>
  <si>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</si>
  <si>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</si>
  <si>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</si>
  <si>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</si>
  <si>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</si>
  <si>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</si>
  <si>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</si>
  <si>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</si>
  <si>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</si>
  <si>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</si>
  <si>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</si>
  <si>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</si>
  <si>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</si>
  <si>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</si>
  <si>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</si>
  <si>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</si>
  <si>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</si>
  <si>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</si>
  <si>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</si>
  <si>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</si>
  <si>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</si>
  <si>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</si>
  <si>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</si>
  <si>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</si>
  <si>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</si>
  <si>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</si>
  <si>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</si>
  <si>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</si>
  <si>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</si>
  <si>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</si>
  <si>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</si>
  <si>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</si>
  <si>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</si>
  <si>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</si>
  <si>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</si>
  <si>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</si>
  <si>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</si>
  <si>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</si>
  <si>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</si>
  <si>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</si>
  <si>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</si>
  <si>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</si>
  <si>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</si>
  <si>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</si>
  <si>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</si>
  <si>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</si>
  <si>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</si>
  <si>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</si>
  <si>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</si>
  <si>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</si>
  <si>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</si>
  <si>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</si>
  <si>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</si>
  <si>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</si>
  <si>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</si>
  <si>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</si>
  <si>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</si>
  <si>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</si>
  <si>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</si>
  <si>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</si>
  <si>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</si>
  <si>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</si>
  <si>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</si>
  <si>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</si>
  <si>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</si>
  <si>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</si>
  <si>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</si>
  <si>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</si>
  <si>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</si>
  <si>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</si>
  <si>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</si>
  <si>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</si>
  <si>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</si>
  <si>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</si>
  <si>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</si>
  <si>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</si>
  <si>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</si>
  <si>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</si>
  <si>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</si>
  <si>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</si>
  <si>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</si>
  <si>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</si>
  <si>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</si>
  <si>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</si>
  <si>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</si>
  <si>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</si>
  <si>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</si>
  <si>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</si>
  <si>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</si>
  <si>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</si>
  <si>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</si>
  <si>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</si>
  <si>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</si>
  <si>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</si>
  <si>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</si>
  <si>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</si>
  <si>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</si>
  <si>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</si>
  <si>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</si>
  <si>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</si>
  <si>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</si>
  <si>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</si>
  <si>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</si>
  <si>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</si>
  <si>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</si>
  <si>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</si>
  <si>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</si>
  <si>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</si>
  <si>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</si>
  <si>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</si>
  <si>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</si>
  <si>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</si>
  <si>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</si>
  <si>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</si>
  <si>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</si>
  <si>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</si>
  <si>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</si>
  <si>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</si>
  <si>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</si>
  <si>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</si>
  <si>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</si>
  <si>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</si>
  <si>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</si>
  <si>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</si>
  <si>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</si>
  <si>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</si>
  <si>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</si>
  <si>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</si>
  <si>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</si>
  <si>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</si>
  <si>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</si>
  <si>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</si>
  <si>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</si>
  <si>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</si>
  <si>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</si>
  <si>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</si>
  <si>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</si>
  <si>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</si>
  <si>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</si>
  <si>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</si>
  <si>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</si>
  <si>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</si>
  <si>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</si>
  <si>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</si>
  <si>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</si>
  <si>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</si>
  <si>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</si>
  <si>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</si>
  <si>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</si>
  <si>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</si>
  <si>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</si>
  <si>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</si>
  <si>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</si>
  <si>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</si>
  <si>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</si>
  <si>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</si>
  <si>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</si>
  <si>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</si>
  <si>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</si>
  <si>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</si>
  <si>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</si>
  <si>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</si>
  <si>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</si>
  <si>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</si>
  <si>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</si>
  <si>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</si>
  <si>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</si>
  <si>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</si>
  <si>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</si>
  <si>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</si>
  <si>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</si>
  <si>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</si>
  <si>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</si>
  <si>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</si>
  <si>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</si>
  <si>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</si>
  <si>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</si>
  <si>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</si>
  <si>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</si>
  <si>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</si>
  <si>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</si>
  <si>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</si>
  <si>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</si>
  <si>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</si>
  <si>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</si>
  <si>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</si>
  <si>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</si>
  <si>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</si>
  <si>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</si>
  <si>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</si>
  <si>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</si>
  <si>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</si>
  <si>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</si>
  <si>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</si>
  <si>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</si>
  <si>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</si>
  <si>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</si>
  <si>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</si>
  <si>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</si>
  <si>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</si>
  <si>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</si>
  <si>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</si>
  <si>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</si>
  <si>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</si>
  <si>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</si>
  <si>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</si>
  <si>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</si>
  <si>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</si>
  <si>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</si>
  <si>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</si>
  <si>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</si>
  <si>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</si>
  <si>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</si>
  <si>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</si>
  <si>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</si>
  <si>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</si>
  <si>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</si>
  <si>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</si>
  <si>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</si>
  <si>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</si>
  <si>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</si>
  <si>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</si>
  <si>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</si>
  <si>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</si>
  <si>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</si>
  <si>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</si>
  <si>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</si>
  <si>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</si>
  <si>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</si>
  <si>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</si>
  <si>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</si>
  <si>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</si>
  <si>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</si>
  <si>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</si>
  <si>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</si>
  <si>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</si>
  <si>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</si>
  <si>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</si>
  <si>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</si>
  <si>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</si>
  <si>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</si>
  <si>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</si>
  <si>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</si>
  <si>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</si>
  <si>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</si>
  <si>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</si>
  <si>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</si>
  <si>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</si>
  <si>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</si>
  <si>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</si>
  <si>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</si>
  <si>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</si>
  <si>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</si>
  <si>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</si>
  <si>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</si>
  <si>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</si>
  <si>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</si>
  <si>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</si>
  <si>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</si>
  <si>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</si>
  <si>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</si>
  <si>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</si>
  <si>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</si>
  <si>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</si>
  <si>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</si>
  <si>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</si>
  <si>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</si>
  <si>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</si>
  <si>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</si>
  <si>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</si>
  <si>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</si>
  <si>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</si>
  <si>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</si>
  <si>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</si>
  <si>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</si>
  <si>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</si>
  <si>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</si>
  <si>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</si>
  <si>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</si>
  <si>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</si>
  <si>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</si>
  <si>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</si>
  <si>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</si>
  <si>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</si>
  <si>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</si>
  <si>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</si>
  <si>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</si>
  <si>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</si>
  <si>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</si>
  <si>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</si>
  <si>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</si>
  <si>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</si>
  <si>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</si>
  <si>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</si>
  <si>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</si>
  <si>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</si>
  <si>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</si>
  <si>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</si>
  <si>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</si>
  <si>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</si>
  <si>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</si>
  <si>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</si>
  <si>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</si>
  <si>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</si>
  <si>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</si>
  <si>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</si>
  <si>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</si>
  <si>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</si>
  <si>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</si>
  <si>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</si>
  <si>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</si>
  <si>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</si>
  <si>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</si>
  <si>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</si>
  <si>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</si>
  <si>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</si>
  <si>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</si>
  <si>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</si>
  <si>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</si>
  <si>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</si>
  <si>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</si>
  <si>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</si>
  <si>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</si>
  <si>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</si>
  <si>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</si>
  <si>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</si>
  <si>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</si>
  <si>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</si>
  <si>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</si>
  <si>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</si>
  <si>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</si>
  <si>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</si>
  <si>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</si>
  <si>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</si>
  <si>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</si>
  <si>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</si>
  <si>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</si>
  <si>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</si>
  <si>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</si>
  <si>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</si>
  <si>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</si>
  <si>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</si>
  <si>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</si>
  <si>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</si>
  <si>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</si>
  <si>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</si>
  <si>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</si>
  <si>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</si>
  <si>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</si>
  <si>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</si>
  <si>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</si>
  <si>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</si>
  <si>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</si>
  <si>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</si>
  <si>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</si>
  <si>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</si>
  <si>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</si>
  <si>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</si>
  <si>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</si>
  <si>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</si>
  <si>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</si>
  <si>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</si>
  <si>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</si>
  <si>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</si>
  <si>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</si>
  <si>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</si>
  <si>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</si>
  <si>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</si>
  <si>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</si>
  <si>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</si>
  <si>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</si>
  <si>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</si>
  <si>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</si>
  <si>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</si>
  <si>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</si>
  <si>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</si>
  <si>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</si>
  <si>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</si>
  <si>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</si>
  <si>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</si>
  <si>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</si>
  <si>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</si>
  <si>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</si>
  <si>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</si>
  <si>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</si>
  <si>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</si>
  <si>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</si>
  <si>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</si>
  <si>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</si>
  <si>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</si>
  <si>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</si>
  <si>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</si>
  <si>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</si>
  <si>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</si>
  <si>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</si>
  <si>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</si>
  <si>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</si>
  <si>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</si>
  <si>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</si>
  <si>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</si>
  <si>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</si>
  <si>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</si>
  <si>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</si>
  <si>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</si>
  <si>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</si>
  <si>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</si>
  <si>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</si>
  <si>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</si>
  <si>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</si>
  <si>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</si>
  <si>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</si>
  <si>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</si>
  <si>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</si>
  <si>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</si>
  <si>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</si>
  <si>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</si>
  <si>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</si>
  <si>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</si>
  <si>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</si>
  <si>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</si>
  <si>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</si>
  <si>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</si>
  <si>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</si>
  <si>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</si>
  <si>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</si>
  <si>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</si>
  <si>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</si>
  <si>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</si>
  <si>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</si>
  <si>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</si>
  <si>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</si>
  <si>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</si>
  <si>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</si>
  <si>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</si>
  <si>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</si>
  <si>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</si>
  <si>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</si>
  <si>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</si>
  <si>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</si>
  <si>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</si>
  <si>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</si>
  <si>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</si>
  <si>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</si>
  <si>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</si>
  <si>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</si>
  <si>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</si>
  <si>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</si>
  <si>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</si>
  <si>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</si>
  <si>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</si>
  <si>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</si>
  <si>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</si>
  <si>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</si>
  <si>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</si>
  <si>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</si>
  <si>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</si>
  <si>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</si>
  <si>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</si>
  <si>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</si>
  <si>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</si>
  <si>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</si>
  <si>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</si>
  <si>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</si>
  <si>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</si>
  <si>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</si>
  <si>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</si>
  <si>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</si>
  <si>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</si>
  <si>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</si>
  <si>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</si>
  <si>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</si>
  <si>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</si>
  <si>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</si>
  <si>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</si>
  <si>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</si>
  <si>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</si>
  <si>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</si>
  <si>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</si>
  <si>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</si>
  <si>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</si>
  <si>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</si>
  <si>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</si>
  <si>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</si>
  <si>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</si>
  <si>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</si>
  <si>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</si>
  <si>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</si>
  <si>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</si>
  <si>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</si>
  <si>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</si>
  <si>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</si>
  <si>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</si>
  <si>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</si>
  <si>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</si>
  <si>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</si>
  <si>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</si>
  <si>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</si>
  <si>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</si>
  <si>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</si>
  <si>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</si>
  <si>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</si>
  <si>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</si>
  <si>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</si>
  <si>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</si>
  <si>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</si>
  <si>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</si>
  <si>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</si>
  <si>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</si>
  <si>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</si>
  <si>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</si>
  <si>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</si>
  <si>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</si>
  <si>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</si>
  <si>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</si>
  <si>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</si>
  <si>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</si>
  <si>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</si>
  <si>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</si>
  <si>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</si>
  <si>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</si>
  <si>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</si>
  <si>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</si>
  <si>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</si>
  <si>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</si>
  <si>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</si>
  <si>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</si>
  <si>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</si>
  <si>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</si>
  <si>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</si>
  <si>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</si>
  <si>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</si>
  <si>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</si>
  <si>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</si>
  <si>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</si>
  <si>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</si>
  <si>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</si>
  <si>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</si>
  <si>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</si>
  <si>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</si>
  <si>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</si>
  <si>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</si>
  <si>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</si>
  <si>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</si>
  <si>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</si>
  <si>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</si>
  <si>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</si>
  <si>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</si>
  <si>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</si>
  <si>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</si>
  <si>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</si>
  <si>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</si>
  <si>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</si>
  <si>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</si>
  <si>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</si>
  <si>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</si>
  <si>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</si>
  <si>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</si>
  <si>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</si>
  <si>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</si>
  <si>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</si>
  <si>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</si>
  <si>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</si>
  <si>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</si>
  <si>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</si>
  <si>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</si>
  <si>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</si>
  <si>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</si>
  <si>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</si>
  <si>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</si>
  <si>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</si>
  <si>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</si>
  <si>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</si>
  <si>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</si>
  <si>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</si>
  <si>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</si>
  <si>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</si>
  <si>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</si>
  <si>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</si>
  <si>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</si>
  <si>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</si>
  <si>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</si>
  <si>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</si>
  <si>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</si>
  <si>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</si>
  <si>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</si>
  <si>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</si>
  <si>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</si>
  <si>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</si>
  <si>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</si>
  <si>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</si>
  <si>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</si>
  <si>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</si>
  <si>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</si>
  <si>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</si>
  <si>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</si>
  <si>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</si>
  <si>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</si>
  <si>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</si>
  <si>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</si>
  <si>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</si>
  <si>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</si>
  <si>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</si>
  <si>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</si>
  <si>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</si>
  <si>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</si>
  <si>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</si>
  <si>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</si>
  <si>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</si>
  <si>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</si>
  <si>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</si>
  <si>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</si>
  <si>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</si>
  <si>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</si>
  <si>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</si>
  <si>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</si>
  <si>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</si>
  <si>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</si>
  <si>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</si>
  <si>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</si>
  <si>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</si>
  <si>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</si>
  <si>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</si>
  <si>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</si>
  <si>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</si>
  <si>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</si>
  <si>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</si>
  <si>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</si>
  <si>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</si>
  <si>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</si>
  <si>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</si>
  <si>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</si>
  <si>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</si>
  <si>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</si>
  <si>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</si>
  <si>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</si>
  <si>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</si>
  <si>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</si>
  <si>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</si>
  <si>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</si>
  <si>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</si>
  <si>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</si>
  <si>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</si>
  <si>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</si>
  <si>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</si>
  <si>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</si>
  <si>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</si>
  <si>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</si>
  <si>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</si>
  <si>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</si>
  <si>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</si>
  <si>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</si>
  <si>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</si>
  <si>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</si>
  <si>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</si>
  <si>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</si>
  <si>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</si>
  <si>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</si>
  <si>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</si>
  <si>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</si>
  <si>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</si>
  <si>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</si>
  <si>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</si>
  <si>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</si>
  <si>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</si>
  <si>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</si>
  <si>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</si>
  <si>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</si>
  <si>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</si>
  <si>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</si>
  <si>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</si>
  <si>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</si>
  <si>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</si>
  <si>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</si>
  <si>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</si>
  <si>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</si>
  <si>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</si>
  <si>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</si>
  <si>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</si>
  <si>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</si>
  <si>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</si>
  <si>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</si>
  <si>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</si>
  <si>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</si>
  <si>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</si>
  <si>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</si>
  <si>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</si>
  <si>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</si>
  <si>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</si>
  <si>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</si>
  <si>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</si>
  <si>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</si>
  <si>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</si>
  <si>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</si>
  <si>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</si>
  <si>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</si>
  <si>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</si>
  <si>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</si>
  <si>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</si>
  <si>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</si>
  <si>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</si>
  <si>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</si>
  <si>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</si>
  <si>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</si>
  <si>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</si>
  <si>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</si>
  <si>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</si>
  <si>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</si>
  <si>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</si>
  <si>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</si>
  <si>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</si>
  <si>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</si>
  <si>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</si>
  <si>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</si>
  <si>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</si>
  <si>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</si>
  <si>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</si>
  <si>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</si>
  <si>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</si>
  <si>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</si>
  <si>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</si>
  <si>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</si>
  <si>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</si>
  <si>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</si>
  <si>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</si>
  <si>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</si>
  <si>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</si>
  <si>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</si>
  <si>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</si>
  <si>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</si>
  <si>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</si>
  <si>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</si>
  <si>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</si>
  <si>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</si>
  <si>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</si>
  <si>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</si>
  <si>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</si>
  <si>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</si>
  <si>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</si>
  <si>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</si>
  <si>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</si>
  <si>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</si>
  <si>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</si>
  <si>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</si>
  <si>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</si>
  <si>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</si>
  <si>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</si>
  <si>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</si>
  <si>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</si>
  <si>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</si>
  <si>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</si>
  <si>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</si>
  <si>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</si>
  <si>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</si>
  <si>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</si>
  <si>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</si>
  <si>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</si>
  <si>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</si>
  <si>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</si>
  <si>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</si>
  <si>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</si>
  <si>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</si>
  <si>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</si>
  <si>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</si>
  <si>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</si>
  <si>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</si>
  <si>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</si>
  <si>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</si>
  <si>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</si>
  <si>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</si>
  <si>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</si>
  <si>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</si>
  <si>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</si>
  <si>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</si>
  <si>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</si>
  <si>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</si>
  <si>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</si>
  <si>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</si>
  <si>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</si>
  <si>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</si>
  <si>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</si>
  <si>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</si>
  <si>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</si>
  <si>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</si>
  <si>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</si>
  <si>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</si>
  <si>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</si>
  <si>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</si>
  <si>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</si>
  <si>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</si>
  <si>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</si>
  <si>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</si>
  <si>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</si>
  <si>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</si>
  <si>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</si>
  <si>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</si>
  <si>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</si>
  <si>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</si>
  <si>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</si>
  <si>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</si>
  <si>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</si>
  <si>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</si>
  <si>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</si>
  <si>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</si>
  <si>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</si>
  <si>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</si>
  <si>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</si>
  <si>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</si>
  <si>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</si>
  <si>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</si>
  <si>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</si>
  <si>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</si>
  <si>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</si>
  <si>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</si>
  <si>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</si>
  <si>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</si>
  <si>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</si>
  <si>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</si>
  <si>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</si>
  <si>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</si>
  <si>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</si>
  <si>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</si>
  <si>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</si>
  <si>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</si>
  <si>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</si>
  <si>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</si>
  <si>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</si>
  <si>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</si>
  <si>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</si>
  <si>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</si>
  <si>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</si>
  <si>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</si>
  <si>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</si>
  <si>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</si>
  <si>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</si>
  <si>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</si>
  <si>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</si>
  <si>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</si>
  <si>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</si>
  <si>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</si>
  <si>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</si>
  <si>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</si>
  <si>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</si>
  <si>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</si>
  <si>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</si>
  <si>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</si>
  <si>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</si>
  <si>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</si>
  <si>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</si>
  <si>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</si>
  <si>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</si>
  <si>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</si>
  <si>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</si>
  <si>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</si>
  <si>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</si>
  <si>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</si>
  <si>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</si>
  <si>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</si>
  <si>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</si>
  <si>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</si>
  <si>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</si>
  <si>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</si>
  <si>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</si>
  <si>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</si>
  <si>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</si>
  <si>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</si>
  <si>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</si>
  <si>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</si>
  <si>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</si>
  <si>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</si>
  <si>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</si>
  <si>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</si>
  <si>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</si>
  <si>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</si>
  <si>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</si>
  <si>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</si>
  <si>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</si>
  <si>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</si>
  <si>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</si>
  <si>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</si>
  <si>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</si>
  <si>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</si>
  <si>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</si>
  <si>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</si>
  <si>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</si>
  <si>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</si>
  <si>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</si>
  <si>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</si>
  <si>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</si>
  <si>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</si>
  <si>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</si>
  <si>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</si>
  <si>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</si>
  <si>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</si>
  <si>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</si>
  <si>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</si>
  <si>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</si>
  <si>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</si>
  <si>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</si>
  <si>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</si>
  <si>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</si>
  <si>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</si>
  <si>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</si>
  <si>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</si>
  <si>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</si>
  <si>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</si>
  <si>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</si>
  <si>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</si>
  <si>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</si>
  <si>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</si>
  <si>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</si>
  <si>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</si>
  <si>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</si>
  <si>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</si>
  <si>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</si>
  <si>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</si>
  <si>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</si>
  <si>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</si>
  <si>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</si>
  <si>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</si>
  <si>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</si>
  <si>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</si>
  <si>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</si>
  <si>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</si>
  <si>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</si>
  <si>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</si>
  <si>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</si>
  <si>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</si>
  <si>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</si>
  <si>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</si>
  <si>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</si>
  <si>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</si>
  <si>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</si>
  <si>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</si>
  <si>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</si>
  <si>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</si>
  <si>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</si>
  <si>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</si>
  <si>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</si>
  <si>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</si>
  <si>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</si>
  <si>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</si>
  <si>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</si>
  <si>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</si>
  <si>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</si>
  <si>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</si>
  <si>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</si>
  <si>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</si>
  <si>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</si>
  <si>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</si>
  <si>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</si>
  <si>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</si>
  <si>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</si>
  <si>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</si>
  <si>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</si>
  <si>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</si>
  <si>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</si>
  <si>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</si>
  <si>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</si>
  <si>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</si>
  <si>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</si>
  <si>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</si>
  <si>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</si>
  <si>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</si>
  <si>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</si>
  <si>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</si>
  <si>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</si>
  <si>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</si>
  <si>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</si>
  <si>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</si>
  <si>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</si>
  <si>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</si>
  <si>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</si>
  <si>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</si>
  <si>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</si>
  <si>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</si>
  <si>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</si>
  <si>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</si>
  <si>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</si>
  <si>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</si>
  <si>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</si>
  <si>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</si>
  <si>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</si>
  <si>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</si>
  <si>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</si>
  <si>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</si>
  <si>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</si>
  <si>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</si>
  <si>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</si>
  <si>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</si>
  <si>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</si>
  <si>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</si>
  <si>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</si>
  <si>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</si>
  <si>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</si>
  <si>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</si>
  <si>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</si>
  <si>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</si>
  <si>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</si>
  <si>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</si>
  <si>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</si>
  <si>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</si>
  <si>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</si>
  <si>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</si>
  <si>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</si>
  <si>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</si>
  <si>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</si>
  <si>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</si>
  <si>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</si>
  <si>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</si>
  <si>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</si>
  <si>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</si>
  <si>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</si>
  <si>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</si>
  <si>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</si>
  <si>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</si>
  <si>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</si>
  <si>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</si>
  <si>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</si>
  <si>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</si>
  <si>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</si>
  <si>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</si>
  <si>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</si>
  <si>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</si>
  <si>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</si>
  <si>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</si>
  <si>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</si>
  <si>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</si>
  <si>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</si>
  <si>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</si>
  <si>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</si>
  <si>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</si>
  <si>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</si>
  <si>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</si>
  <si>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</si>
  <si>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</si>
  <si>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</si>
  <si>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</si>
  <si>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</si>
  <si>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</si>
  <si>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</si>
  <si>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</si>
  <si>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</si>
  <si>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</si>
  <si>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</si>
  <si>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</si>
  <si>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</si>
  <si>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</si>
  <si>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</si>
  <si>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</si>
  <si>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</si>
  <si>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</si>
  <si>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</si>
  <si>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</si>
  <si>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</si>
  <si>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</si>
  <si>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</si>
  <si>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</si>
  <si>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</si>
  <si>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</si>
  <si>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</si>
  <si>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</si>
  <si>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</si>
  <si>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</si>
  <si>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</si>
  <si>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</si>
  <si>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</si>
  <si>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</si>
  <si>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</si>
  <si>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</si>
  <si>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</si>
  <si>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</si>
  <si>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</si>
  <si>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</si>
  <si>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</si>
  <si>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</si>
  <si>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</si>
  <si>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</si>
  <si>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</si>
  <si>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</si>
  <si>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</si>
  <si>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</si>
  <si>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</si>
  <si>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</si>
  <si>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</si>
  <si>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</si>
  <si>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</si>
  <si>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</si>
  <si>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</si>
  <si>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</si>
  <si>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</si>
  <si>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</si>
  <si>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</si>
  <si>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</si>
  <si>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</si>
  <si>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</si>
  <si>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</si>
  <si>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</si>
  <si>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</si>
  <si>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</si>
  <si>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</si>
  <si>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</si>
  <si>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</si>
  <si>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</si>
  <si>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</si>
  <si>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</si>
  <si>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</si>
  <si>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</si>
  <si>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</si>
  <si>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</si>
  <si>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</si>
  <si>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</si>
  <si>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</si>
  <si>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</si>
  <si>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</si>
  <si>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</si>
  <si>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</si>
  <si>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</si>
  <si>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</si>
  <si>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</si>
  <si>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</si>
  <si>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</si>
  <si>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</si>
  <si>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</si>
  <si>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</si>
  <si>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</si>
  <si>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</si>
  <si>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</si>
  <si>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</si>
  <si>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</si>
  <si>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</si>
  <si>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</si>
  <si>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</si>
  <si>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</si>
  <si>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</si>
  <si>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</si>
  <si>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</si>
  <si>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</si>
  <si>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</si>
  <si>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</si>
  <si>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</si>
  <si>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</si>
  <si>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</si>
  <si>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</si>
  <si>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</si>
  <si>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</si>
  <si>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</si>
  <si>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</si>
  <si>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</si>
  <si>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</si>
  <si>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</si>
  <si>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</si>
  <si>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</si>
  <si>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</si>
  <si>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</si>
  <si>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</si>
  <si>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</si>
  <si>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</si>
  <si>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</si>
  <si>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</si>
  <si>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</si>
  <si>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</si>
  <si>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</si>
  <si>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</si>
  <si>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</si>
  <si>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</si>
  <si>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</si>
  <si>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</si>
  <si>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</si>
  <si>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</si>
  <si>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</si>
  <si>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</si>
  <si>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</si>
  <si>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</si>
  <si>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</si>
  <si>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</si>
  <si>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</si>
  <si>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</si>
  <si>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</si>
  <si>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</si>
  <si>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</si>
  <si>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</si>
  <si>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</si>
  <si>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</si>
  <si>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</si>
  <si>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</si>
  <si>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</si>
  <si>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</si>
  <si>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</si>
  <si>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</si>
  <si>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</si>
  <si>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</si>
  <si>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</si>
  <si>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</si>
  <si>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</si>
  <si>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</si>
  <si>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</si>
  <si>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</si>
  <si>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</si>
  <si>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</si>
  <si>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</si>
  <si>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</si>
  <si>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</si>
  <si>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</si>
  <si>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</si>
  <si>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</si>
  <si>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</si>
  <si>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</si>
  <si>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</si>
  <si>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</si>
  <si>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</si>
  <si>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</si>
  <si>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</si>
  <si>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</si>
  <si>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</si>
  <si>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</si>
  <si>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</si>
  <si>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</si>
  <si>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</si>
  <si>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</si>
  <si>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</si>
  <si>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</si>
  <si>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</si>
  <si>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</si>
  <si>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</si>
  <si>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</si>
  <si>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</si>
  <si>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</si>
  <si>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</si>
  <si>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</si>
  <si>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</si>
  <si>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</si>
  <si>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</si>
  <si>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</si>
  <si>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</si>
  <si>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</si>
  <si>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</si>
  <si>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</si>
  <si>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</si>
  <si>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</si>
  <si>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</si>
  <si>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</si>
  <si>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</si>
  <si>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</si>
  <si>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</si>
  <si>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</si>
  <si>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</si>
  <si>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</si>
  <si>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</si>
  <si>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</si>
  <si>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</si>
  <si>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</si>
  <si>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</si>
  <si>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</si>
  <si>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</si>
  <si>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</si>
  <si>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</si>
  <si>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</si>
  <si>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</si>
  <si>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</si>
  <si>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</si>
  <si>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</si>
  <si>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</si>
  <si>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</si>
  <si>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</si>
  <si>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</si>
  <si>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</si>
  <si>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</si>
  <si>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</si>
  <si>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</si>
  <si>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</si>
  <si>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</si>
  <si>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</si>
  <si>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</si>
  <si>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</si>
  <si>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</si>
  <si>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</si>
  <si>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</si>
  <si>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</si>
  <si>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</si>
  <si>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</si>
  <si>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</si>
  <si>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</si>
  <si>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</si>
  <si>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</si>
  <si>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</si>
  <si>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</si>
  <si>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</si>
  <si>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</si>
  <si>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</si>
  <si>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</si>
  <si>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</si>
  <si>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</si>
  <si>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</si>
  <si>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</si>
  <si>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</si>
  <si>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</si>
  <si>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</si>
  <si>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</si>
  <si>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</si>
  <si>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</si>
  <si>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</si>
  <si>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</si>
  <si>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</si>
  <si>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</si>
  <si>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</si>
  <si>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</si>
  <si>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</si>
  <si>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</si>
  <si>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</si>
  <si>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</si>
  <si>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</si>
  <si>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</si>
  <si>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</si>
  <si>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</si>
  <si>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</si>
  <si>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</si>
  <si>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</si>
  <si>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</si>
  <si>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</si>
  <si>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</si>
  <si>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</si>
  <si>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</si>
  <si>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</si>
  <si>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</si>
  <si>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</si>
  <si>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</si>
  <si>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</si>
  <si>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</si>
  <si>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</si>
  <si>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</si>
  <si>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</si>
  <si>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</si>
  <si>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</si>
  <si>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</si>
  <si>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</si>
  <si>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</si>
  <si>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</si>
  <si>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</si>
  <si>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</si>
  <si>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</si>
  <si>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</si>
  <si>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</si>
  <si>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</si>
  <si>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</si>
  <si>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</si>
  <si>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</si>
  <si>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</si>
  <si>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</si>
  <si>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</si>
  <si>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</si>
  <si>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</si>
  <si>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</si>
  <si>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</si>
  <si>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</si>
  <si>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</si>
  <si>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</si>
  <si>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</si>
  <si>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</si>
  <si>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</si>
  <si>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</si>
  <si>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</si>
  <si>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</si>
  <si>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</si>
  <si>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</si>
  <si>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</si>
  <si>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</si>
  <si>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</si>
  <si>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</si>
  <si>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</si>
  <si>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</si>
  <si>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</si>
  <si>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</si>
  <si>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</si>
  <si>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</si>
  <si>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</si>
  <si>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</si>
  <si>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</si>
  <si>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</si>
  <si>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</si>
  <si>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</si>
  <si>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</si>
  <si>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</si>
  <si>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</si>
  <si>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</si>
  <si>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</si>
  <si>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</si>
  <si>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</si>
  <si>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</si>
  <si>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</si>
  <si>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</si>
  <si>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</si>
  <si>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</si>
  <si>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</si>
  <si>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</si>
  <si>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</si>
  <si>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</si>
  <si>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</si>
  <si>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</si>
  <si>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</si>
  <si>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</si>
  <si>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</si>
  <si>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</si>
  <si>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</si>
  <si>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</si>
  <si>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</si>
  <si>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</si>
  <si>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</si>
  <si>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</si>
  <si>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</si>
  <si>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</si>
  <si>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</si>
  <si>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</si>
  <si>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</si>
  <si>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</si>
  <si>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</si>
  <si>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</si>
  <si>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</si>
  <si>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</si>
  <si>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</si>
  <si>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</si>
  <si>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</si>
  <si>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</si>
  <si>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</si>
  <si>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</si>
  <si>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</si>
  <si>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</si>
  <si>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</si>
  <si>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</si>
  <si>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</si>
  <si>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</si>
  <si>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</si>
  <si>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</si>
  <si>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</si>
  <si>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</si>
  <si>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</si>
  <si>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</si>
  <si>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</si>
  <si>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</si>
  <si>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</si>
  <si>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</si>
  <si>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</si>
  <si>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</si>
  <si>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</si>
  <si>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</si>
  <si>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</si>
  <si>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</si>
  <si>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</si>
  <si>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</si>
  <si>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</si>
  <si>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</si>
  <si>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</si>
  <si>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</si>
  <si>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</si>
  <si>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</si>
  <si>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</si>
  <si>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</si>
  <si>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</si>
  <si>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</si>
  <si>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</si>
  <si>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</si>
  <si>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</si>
  <si>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</si>
  <si>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</si>
  <si>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</si>
  <si>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</si>
  <si>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</si>
  <si>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</si>
  <si>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</si>
  <si>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</si>
  <si>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</si>
  <si>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</si>
  <si>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</si>
  <si>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</si>
  <si>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</si>
  <si>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</si>
  <si>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</si>
  <si>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</si>
  <si>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</si>
  <si>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</si>
  <si>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</si>
  <si>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</si>
  <si>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</si>
  <si>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</si>
  <si>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</si>
  <si>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</si>
  <si>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</si>
  <si>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</si>
  <si>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</si>
  <si>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</si>
  <si>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</si>
  <si>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</si>
  <si>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</si>
  <si>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</si>
  <si>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</si>
  <si>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</si>
  <si>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</si>
  <si>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</si>
  <si>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</si>
  <si>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</si>
  <si>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</si>
  <si>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</si>
  <si>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</si>
  <si>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</si>
  <si>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</si>
  <si>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</si>
  <si>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</si>
  <si>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</si>
  <si>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</si>
  <si>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</si>
  <si>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</si>
  <si>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</si>
  <si>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</si>
  <si>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</si>
  <si>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</si>
  <si>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</si>
  <si>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</si>
  <si>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</si>
  <si>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</si>
  <si>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</si>
  <si>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</si>
  <si>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</si>
  <si>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</si>
  <si>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</si>
  <si>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</si>
  <si>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</si>
  <si>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</si>
  <si>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</si>
  <si>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</si>
  <si>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</si>
  <si>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</si>
  <si>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</si>
  <si>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</si>
  <si>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</si>
  <si>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</si>
  <si>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</si>
  <si>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</si>
  <si>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</si>
  <si>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</si>
  <si>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</si>
  <si>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</si>
  <si>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</si>
  <si>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</si>
  <si>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</si>
  <si>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</si>
  <si>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</si>
  <si>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</si>
  <si>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</si>
  <si>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</si>
  <si>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</si>
  <si>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</si>
  <si>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</si>
  <si>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</si>
  <si>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</si>
  <si>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</si>
  <si>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</si>
  <si>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</si>
  <si>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</si>
  <si>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</si>
  <si>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</si>
  <si>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</si>
  <si>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</si>
  <si>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</si>
  <si>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</si>
  <si>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</si>
  <si>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</si>
  <si>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</si>
  <si>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</si>
  <si>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</si>
  <si>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</si>
  <si>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</si>
  <si>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</si>
  <si>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</si>
  <si>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</si>
  <si>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</si>
  <si>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</si>
  <si>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</si>
  <si>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</si>
  <si>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</si>
  <si>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</si>
  <si>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</si>
  <si>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</si>
  <si>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</si>
  <si>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</si>
  <si>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</si>
  <si>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</si>
  <si>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</si>
  <si>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</si>
  <si>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</si>
  <si>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</si>
  <si>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</si>
  <si>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</si>
  <si>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</si>
  <si>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</si>
  <si>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</si>
  <si>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</si>
  <si>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</si>
  <si>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</si>
  <si>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</si>
  <si>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</si>
  <si>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</si>
  <si>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</si>
  <si>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</si>
  <si>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</si>
  <si>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</si>
  <si>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</si>
  <si>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</si>
  <si>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</si>
  <si>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</si>
  <si>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</si>
  <si>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</si>
  <si>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</si>
  <si>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</si>
  <si>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</si>
  <si>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</si>
  <si>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</si>
  <si>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</si>
  <si>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</si>
  <si>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</si>
  <si>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</si>
  <si>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</si>
  <si>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</si>
  <si>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</si>
  <si>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</si>
  <si>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</si>
  <si>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</si>
  <si>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</si>
  <si>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</si>
  <si>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</si>
  <si>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</si>
  <si>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</si>
  <si>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</si>
  <si>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</si>
  <si>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</si>
  <si>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</si>
  <si>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</si>
  <si>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</si>
  <si>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</si>
  <si>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</si>
  <si>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</si>
  <si>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</si>
  <si>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</si>
  <si>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</si>
  <si>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</si>
  <si>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</si>
  <si>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</si>
  <si>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</si>
  <si>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</si>
  <si>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</si>
  <si>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</si>
  <si>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</si>
  <si>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</si>
  <si>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</si>
  <si>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</si>
  <si>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</si>
  <si>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</si>
  <si>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</si>
  <si>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</si>
  <si>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</si>
  <si>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</si>
  <si>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</si>
  <si>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</si>
  <si>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</si>
  <si>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</si>
  <si>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</si>
  <si>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</si>
  <si>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</si>
  <si>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</si>
  <si>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</si>
  <si>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</si>
  <si>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</si>
  <si>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</si>
  <si>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</si>
  <si>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</si>
  <si>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</si>
  <si>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</si>
  <si>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</si>
  <si>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</si>
  <si>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</si>
  <si>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</si>
  <si>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</si>
  <si>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</si>
  <si>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</si>
  <si>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</si>
  <si>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</si>
  <si>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</si>
  <si>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</si>
  <si>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</si>
  <si>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</si>
  <si>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</si>
  <si>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</si>
  <si>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</si>
  <si>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</si>
  <si>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</si>
  <si>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</si>
  <si>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</si>
  <si>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</si>
  <si>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</si>
  <si>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</si>
  <si>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</si>
  <si>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</si>
  <si>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</si>
  <si>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</si>
  <si>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</si>
  <si>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</si>
  <si>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</si>
  <si>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</si>
  <si>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</si>
  <si>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</si>
  <si>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</si>
  <si>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</si>
  <si>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</si>
  <si>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</si>
  <si>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</si>
  <si>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</si>
  <si>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</si>
  <si>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</si>
  <si>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</si>
  <si>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</si>
  <si>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</si>
  <si>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</si>
  <si>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</si>
  <si>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</si>
  <si>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</si>
  <si>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</si>
  <si>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</si>
  <si>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</si>
  <si>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</si>
  <si>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</si>
  <si>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</si>
  <si>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</si>
  <si>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</si>
  <si>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</si>
  <si>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</si>
  <si>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</si>
  <si>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</si>
  <si>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</si>
  <si>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</si>
  <si>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</si>
  <si>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</si>
  <si>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</si>
  <si>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</si>
  <si>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</si>
  <si>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</si>
  <si>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</si>
  <si>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</si>
  <si>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</si>
  <si>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</si>
  <si>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</si>
  <si>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</si>
  <si>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</si>
  <si>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</si>
  <si>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</si>
  <si>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</si>
  <si>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</si>
  <si>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</si>
  <si>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</si>
  <si>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</si>
  <si>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</si>
  <si>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</si>
  <si>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</si>
  <si>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</si>
  <si>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</si>
  <si>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</si>
  <si>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</si>
  <si>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</si>
  <si>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</si>
  <si>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</si>
  <si>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</si>
  <si>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</si>
  <si>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</si>
  <si>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</si>
  <si>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</si>
  <si>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</si>
  <si>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</si>
  <si>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</si>
  <si>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</si>
  <si>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</si>
  <si>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</si>
  <si>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</si>
  <si>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</si>
  <si>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</si>
  <si>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</si>
  <si>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</si>
  <si>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</si>
  <si>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</si>
  <si>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</si>
  <si>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</si>
  <si>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</si>
  <si>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</si>
  <si>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</si>
  <si>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</si>
  <si>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</si>
  <si>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</si>
  <si>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</si>
  <si>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</si>
  <si>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</si>
  <si>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</si>
  <si>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</si>
  <si>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</si>
  <si>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</si>
  <si>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</si>
  <si>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</si>
  <si>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</si>
  <si>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</si>
  <si>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</si>
  <si>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</si>
  <si>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</si>
  <si>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</si>
  <si>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</si>
  <si>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</si>
  <si>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</si>
  <si>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</si>
  <si>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</si>
  <si>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</si>
  <si>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</si>
  <si>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</si>
  <si>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</si>
  <si>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</si>
  <si>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</si>
  <si>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</si>
  <si>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</si>
  <si>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</si>
  <si>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</si>
  <si>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</si>
  <si>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</si>
  <si>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</si>
  <si>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</si>
  <si>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</si>
  <si>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</si>
  <si>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</si>
  <si>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</si>
  <si>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</si>
  <si>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</si>
  <si>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</si>
  <si>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</si>
  <si>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</si>
  <si>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</si>
  <si>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</si>
  <si>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</si>
  <si>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</si>
  <si>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</si>
  <si>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</si>
  <si>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</si>
  <si>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</si>
  <si>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</si>
  <si>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</si>
  <si>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</si>
  <si>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</si>
  <si>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</si>
  <si>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</si>
  <si>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</si>
  <si>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</si>
  <si>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</si>
  <si>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</si>
  <si>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</si>
  <si>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</si>
  <si>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</si>
  <si>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</si>
  <si>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</si>
  <si>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</si>
  <si>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</si>
  <si>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</si>
  <si>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</si>
  <si>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</si>
  <si>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</si>
  <si>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</si>
  <si>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</si>
  <si>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</si>
  <si>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</si>
  <si>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</si>
  <si>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</si>
  <si>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</si>
  <si>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</si>
  <si>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</si>
  <si>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</si>
  <si>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</si>
  <si>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</si>
  <si>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</si>
  <si>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</si>
  <si>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</si>
  <si>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</si>
  <si>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</si>
  <si>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</si>
  <si>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</si>
  <si>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</si>
  <si>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</si>
  <si>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</si>
  <si>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</si>
  <si>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</si>
  <si>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</si>
  <si>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</si>
  <si>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</si>
  <si>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</si>
  <si>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</si>
  <si>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</si>
  <si>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</si>
  <si>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</si>
  <si>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</si>
  <si>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</si>
  <si>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</si>
  <si>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</si>
  <si>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</si>
  <si>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</si>
  <si>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</si>
  <si>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</si>
  <si>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</si>
  <si>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</si>
  <si>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</si>
  <si>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</si>
  <si>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</si>
  <si>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</si>
  <si>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</si>
  <si>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</si>
  <si>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</si>
  <si>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</si>
  <si>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</si>
  <si>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</si>
  <si>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</si>
  <si>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</si>
  <si>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</si>
  <si>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</si>
  <si>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</si>
  <si>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</si>
  <si>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</si>
  <si>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</si>
  <si>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</si>
  <si>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</si>
  <si>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</si>
  <si>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</si>
  <si>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</si>
  <si>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</si>
  <si>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</si>
  <si>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</si>
  <si>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</si>
  <si>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</si>
  <si>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</si>
  <si>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</si>
  <si>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</si>
  <si>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</si>
  <si>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</si>
  <si>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</si>
  <si>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</si>
  <si>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</si>
  <si>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</si>
  <si>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</si>
  <si>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</si>
  <si>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</si>
  <si>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</si>
  <si>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</si>
  <si>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</si>
  <si>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</si>
  <si>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</si>
  <si>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</si>
  <si>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</si>
  <si>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</si>
  <si>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</si>
  <si>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</si>
  <si>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</si>
  <si>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</si>
  <si>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</si>
  <si>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</si>
  <si>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</si>
  <si>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</si>
  <si>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</si>
  <si>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</si>
  <si>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</si>
  <si>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</si>
  <si>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</si>
  <si>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</si>
  <si>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</si>
  <si>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</si>
  <si>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</si>
  <si>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</si>
  <si>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</si>
  <si>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</si>
  <si>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</si>
  <si>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</si>
  <si>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</si>
  <si>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</si>
  <si>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</si>
  <si>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</si>
  <si>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</si>
  <si>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</si>
  <si>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</si>
  <si>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</si>
  <si>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</si>
  <si>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</si>
  <si>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</si>
  <si>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</si>
  <si>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</si>
  <si>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</si>
  <si>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</si>
  <si>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</si>
  <si>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</si>
  <si>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</si>
  <si>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</si>
  <si>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</si>
  <si>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</si>
  <si>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</si>
  <si>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</si>
  <si>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</si>
  <si>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</si>
  <si>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</si>
  <si>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</si>
  <si>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</si>
  <si>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</si>
  <si>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</si>
  <si>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</si>
  <si>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</si>
  <si>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</si>
  <si>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</si>
  <si>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</si>
  <si>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</si>
  <si>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</si>
  <si>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</si>
  <si>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</si>
  <si>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</si>
  <si>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</si>
  <si>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</si>
  <si>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</si>
  <si>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</si>
  <si>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</si>
  <si>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</si>
  <si>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</si>
  <si>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</si>
  <si>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</si>
  <si>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</si>
  <si>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</si>
  <si>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</si>
  <si>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</si>
  <si>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</si>
  <si>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</si>
  <si>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</si>
  <si>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</si>
  <si>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</si>
  <si>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</si>
  <si>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</si>
  <si>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</si>
  <si>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</si>
  <si>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</si>
  <si>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</si>
  <si>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</si>
  <si>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</si>
  <si>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</si>
  <si>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</si>
  <si>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</si>
  <si>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</si>
  <si>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</si>
  <si>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</si>
  <si>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</si>
  <si>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</si>
  <si>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</si>
  <si>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</si>
  <si>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</si>
  <si>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</si>
  <si>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</si>
  <si>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</si>
  <si>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</si>
  <si>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</si>
  <si>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</si>
  <si>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</si>
  <si>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</si>
  <si>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</si>
  <si>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</si>
  <si>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</si>
  <si>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</si>
  <si>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</si>
  <si>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</si>
  <si>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</si>
  <si>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</si>
  <si>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</si>
  <si>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</si>
  <si>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</si>
  <si>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</si>
  <si>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</si>
  <si>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</si>
  <si>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</si>
  <si>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</si>
  <si>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</si>
  <si>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</si>
  <si>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</si>
  <si>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</si>
  <si>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</si>
  <si>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</si>
  <si>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</si>
  <si>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</si>
  <si>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</si>
  <si>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</si>
  <si>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</si>
  <si>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</si>
  <si>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</si>
  <si>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</si>
  <si>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</si>
  <si>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</si>
  <si>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</si>
  <si>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</si>
  <si>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</si>
  <si>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</si>
  <si>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</si>
  <si>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</si>
  <si>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</si>
  <si>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</si>
  <si>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</si>
  <si>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</si>
  <si>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</si>
  <si>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</si>
  <si>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</si>
  <si>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</si>
  <si>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</si>
  <si>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</si>
  <si>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</si>
  <si>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</si>
  <si>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</si>
  <si>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</si>
  <si>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</si>
  <si>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</si>
  <si>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</si>
  <si>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</si>
  <si>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</si>
  <si>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</si>
  <si>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</si>
  <si>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</si>
  <si>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</si>
  <si>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</si>
  <si>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</si>
  <si>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</si>
  <si>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</si>
  <si>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</si>
  <si>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</si>
  <si>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</si>
  <si>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</si>
  <si>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</si>
  <si>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</si>
  <si>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</si>
  <si>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</si>
  <si>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</si>
  <si>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</si>
  <si>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</si>
  <si>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</si>
  <si>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</si>
  <si>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</si>
  <si>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</si>
  <si>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</si>
  <si>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</si>
  <si>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</si>
  <si>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</si>
  <si>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</si>
  <si>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</si>
  <si>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</si>
  <si>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</si>
  <si>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</si>
  <si>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</si>
  <si>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</si>
  <si>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</si>
  <si>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</si>
  <si>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</si>
  <si>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</si>
  <si>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</si>
  <si>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</si>
  <si>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</si>
  <si>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</si>
  <si>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</si>
  <si>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</si>
  <si>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</si>
  <si>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</si>
  <si>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</si>
  <si>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</si>
  <si>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</si>
  <si>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</si>
  <si>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</si>
  <si>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</si>
  <si>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</si>
  <si>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</si>
  <si>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</si>
  <si>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</si>
  <si>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</si>
  <si>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</si>
  <si>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</si>
  <si>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</si>
  <si>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</si>
  <si>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</si>
  <si>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</si>
  <si>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</si>
  <si>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</si>
  <si>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</si>
  <si>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</si>
  <si>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</si>
  <si>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</si>
  <si>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</si>
  <si>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</si>
  <si>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</si>
  <si>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</si>
  <si>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</si>
  <si>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</si>
  <si>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</si>
  <si>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</si>
  <si>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</si>
  <si>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</si>
  <si>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</si>
  <si>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</si>
  <si>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</si>
  <si>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</si>
  <si>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</si>
  <si>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</si>
  <si>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</si>
  <si>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</si>
  <si>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</si>
  <si>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</si>
  <si>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</si>
  <si>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</si>
  <si>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</si>
  <si>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</si>
  <si>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</si>
  <si>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</si>
  <si>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</si>
  <si>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</si>
  <si>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</si>
  <si>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</si>
  <si>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</si>
  <si>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</si>
  <si>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</si>
  <si>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</si>
  <si>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</si>
  <si>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</si>
  <si>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</si>
  <si>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</si>
  <si>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</si>
  <si>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</si>
  <si>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</si>
  <si>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</si>
  <si>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</si>
  <si>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</si>
  <si>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</si>
  <si>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</si>
  <si>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</si>
  <si>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</si>
  <si>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</si>
  <si>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</si>
  <si>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</si>
  <si>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</si>
  <si>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</si>
  <si>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</si>
  <si>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</si>
  <si>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</si>
  <si>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</si>
  <si>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</si>
  <si>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</si>
  <si>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</si>
  <si>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</si>
  <si>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</si>
  <si>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</si>
  <si>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</si>
  <si>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</si>
  <si>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</si>
  <si>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</si>
  <si>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</si>
  <si>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</si>
  <si>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</si>
  <si>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</si>
  <si>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</si>
  <si>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</si>
  <si>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</si>
  <si>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</si>
  <si>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</si>
  <si>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</si>
  <si>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</si>
  <si>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</si>
  <si>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</si>
  <si>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</si>
  <si>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</si>
  <si>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</si>
  <si>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</si>
  <si>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</si>
  <si>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</si>
  <si>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</si>
  <si>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</si>
  <si>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</si>
  <si>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</si>
  <si>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</si>
  <si>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</si>
  <si>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</si>
  <si>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</si>
  <si>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</si>
  <si>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</si>
  <si>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</si>
  <si>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</si>
  <si>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</si>
  <si>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</si>
  <si>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</si>
  <si>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</si>
  <si>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</si>
  <si>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</si>
  <si>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</si>
  <si>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</si>
  <si>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</si>
  <si>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</si>
  <si>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</si>
  <si>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</si>
  <si>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</si>
  <si>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</si>
  <si>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</si>
  <si>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</si>
  <si>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</si>
  <si>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</si>
  <si>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</si>
  <si>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</si>
  <si>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</si>
  <si>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</si>
  <si>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</si>
  <si>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</si>
  <si>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</si>
  <si>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</si>
  <si>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</si>
  <si>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</si>
  <si>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</si>
  <si>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</si>
  <si>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</si>
  <si>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</si>
  <si>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</si>
  <si>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</si>
  <si>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</si>
  <si>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</si>
  <si>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</si>
  <si>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</si>
  <si>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</si>
  <si>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</si>
  <si>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</si>
  <si>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</si>
  <si>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</si>
  <si>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</si>
  <si>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</si>
  <si>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</si>
  <si>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</si>
  <si>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</si>
  <si>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</si>
  <si>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</si>
  <si>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</si>
  <si>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</si>
  <si>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</si>
  <si>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</si>
  <si>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</si>
  <si>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</si>
  <si>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</si>
  <si>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</si>
  <si>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</si>
  <si>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</si>
  <si>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</si>
  <si>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</si>
  <si>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</si>
  <si>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</si>
  <si>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</si>
  <si>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</si>
  <si>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</si>
  <si>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</si>
  <si>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</si>
  <si>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</si>
  <si>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</si>
  <si>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</si>
  <si>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</si>
  <si>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</si>
  <si>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</si>
  <si>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</si>
  <si>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</si>
  <si>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</si>
  <si>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</si>
  <si>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</si>
  <si>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</si>
  <si>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</si>
  <si>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</si>
  <si>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</si>
  <si>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</si>
  <si>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</si>
  <si>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</si>
  <si>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</si>
  <si>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</si>
  <si>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</si>
  <si>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</si>
  <si>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</si>
  <si>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</si>
  <si>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</si>
  <si>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</si>
  <si>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</si>
  <si>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</si>
  <si>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</si>
  <si>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</si>
  <si>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</si>
  <si>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</si>
  <si>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</si>
  <si>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</si>
  <si>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</si>
  <si>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</si>
  <si>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</si>
  <si>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</si>
  <si>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</si>
  <si>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</si>
  <si>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</si>
  <si>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</si>
  <si>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</si>
  <si>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</si>
  <si>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</si>
  <si>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</si>
  <si>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</si>
  <si>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</si>
  <si>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</si>
  <si>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</si>
  <si>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</si>
  <si>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</si>
  <si>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</si>
  <si>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</si>
  <si>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</si>
  <si>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</si>
  <si>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</si>
  <si>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</si>
  <si>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</si>
  <si>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</si>
  <si>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</si>
  <si>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</si>
  <si>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</si>
  <si>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</si>
  <si>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</si>
  <si>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</si>
  <si>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</si>
  <si>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</si>
  <si>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</si>
  <si>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</si>
  <si>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</si>
  <si>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</si>
  <si>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</si>
  <si>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</si>
  <si>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</si>
  <si>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</si>
  <si>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</si>
  <si>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</si>
  <si>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</si>
  <si>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</si>
  <si>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</si>
  <si>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</si>
  <si>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</si>
  <si>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</si>
  <si>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</si>
  <si>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</si>
  <si>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</si>
  <si>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</si>
  <si>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</si>
  <si>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</si>
  <si>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</si>
  <si>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</si>
  <si>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</si>
  <si>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</si>
  <si>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</si>
  <si>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</si>
  <si>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</si>
  <si>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</si>
  <si>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</si>
  <si>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</si>
  <si>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</si>
  <si>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</si>
  <si>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</si>
  <si>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</si>
  <si>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</si>
  <si>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</si>
  <si>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</si>
  <si>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</si>
  <si>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</si>
  <si>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</si>
  <si>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</si>
  <si>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</si>
  <si>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</si>
  <si>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</si>
  <si>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</si>
  <si>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</si>
  <si>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</si>
  <si>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</si>
  <si>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</si>
  <si>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</si>
  <si>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</si>
  <si>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</si>
  <si>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</si>
  <si>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</si>
  <si>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</si>
  <si>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</si>
  <si>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</si>
  <si>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</si>
  <si>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</si>
  <si>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</si>
  <si>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</si>
  <si>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</si>
  <si>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</si>
  <si>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</si>
  <si>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</si>
  <si>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</si>
  <si>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</si>
  <si>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</si>
  <si>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</si>
  <si>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</si>
  <si>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</si>
  <si>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</si>
  <si>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</si>
  <si>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</si>
  <si>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</si>
  <si>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</si>
  <si>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</si>
  <si>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</si>
  <si>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</si>
  <si>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</si>
  <si>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</si>
  <si>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</si>
  <si>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</si>
  <si>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</si>
  <si>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</si>
  <si>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</si>
  <si>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</si>
  <si>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</si>
  <si>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</si>
  <si>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</si>
  <si>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</si>
  <si>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</si>
  <si>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</si>
  <si>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</si>
  <si>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</si>
  <si>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</si>
  <si>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</si>
  <si>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</si>
  <si>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</si>
  <si>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</si>
  <si>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</si>
  <si>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</si>
  <si>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</si>
  <si>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</si>
  <si>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</si>
  <si>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</si>
  <si>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</si>
  <si>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</si>
  <si>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</si>
  <si>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</si>
  <si>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</si>
  <si>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</si>
  <si>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</si>
  <si>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</si>
  <si>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</si>
  <si>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</si>
  <si>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</si>
  <si>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</si>
  <si>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</si>
  <si>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</si>
  <si>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</si>
  <si>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</si>
  <si>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</si>
  <si>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</si>
  <si>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</si>
  <si>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</si>
  <si>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</si>
  <si>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</si>
  <si>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</si>
  <si>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</si>
  <si>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</si>
  <si>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</si>
  <si>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</si>
  <si>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</si>
  <si>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</si>
  <si>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</si>
  <si>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</si>
  <si>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</si>
  <si>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</si>
  <si>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</si>
  <si>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</si>
  <si>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</si>
  <si>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</si>
  <si>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</si>
  <si>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</si>
  <si>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</si>
  <si>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</si>
  <si>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</si>
  <si>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</si>
  <si>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</si>
  <si>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</si>
  <si>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</si>
  <si>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</si>
  <si>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</si>
  <si>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</si>
  <si>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</si>
  <si>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</si>
  <si>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</si>
  <si>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</si>
  <si>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</si>
  <si>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</si>
  <si>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</si>
  <si>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</si>
  <si>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</si>
  <si>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</si>
  <si>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</si>
  <si>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</si>
  <si>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</si>
  <si>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</si>
  <si>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</si>
  <si>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</si>
  <si>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</si>
  <si>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</si>
  <si>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</si>
  <si>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</si>
  <si>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</si>
  <si>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</si>
  <si>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</si>
  <si>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</si>
  <si>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</si>
  <si>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</si>
  <si>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</si>
  <si>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</si>
  <si>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</si>
  <si>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</si>
  <si>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</si>
  <si>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</si>
  <si>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</si>
  <si>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</si>
  <si>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</si>
  <si>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</si>
  <si>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</si>
  <si>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</si>
  <si>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</si>
  <si>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</si>
  <si>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</si>
  <si>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</si>
  <si>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</si>
  <si>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</si>
  <si>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</si>
  <si>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</si>
  <si>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</si>
  <si>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</si>
  <si>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</si>
  <si>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</si>
  <si>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</si>
  <si>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</si>
  <si>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</si>
  <si>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</si>
  <si>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</si>
  <si>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</si>
  <si>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</si>
  <si>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</si>
  <si>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</si>
  <si>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</si>
  <si>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</si>
  <si>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</si>
  <si>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</si>
  <si>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</si>
  <si>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</si>
  <si>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</si>
  <si>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</si>
  <si>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</si>
  <si>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</si>
  <si>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</si>
  <si>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</si>
  <si>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</si>
  <si>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</si>
  <si>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</si>
  <si>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</si>
  <si>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</si>
  <si>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</si>
  <si>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</si>
  <si>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</si>
  <si>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</si>
  <si>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</si>
  <si>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</si>
  <si>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</si>
  <si>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</si>
  <si>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</si>
  <si>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</si>
  <si>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</si>
  <si>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</si>
  <si>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</si>
  <si>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</si>
  <si>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</si>
  <si>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</si>
  <si>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</si>
  <si>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</si>
  <si>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</si>
  <si>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</si>
  <si>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</si>
  <si>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</si>
  <si>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</si>
  <si>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</si>
  <si>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</si>
  <si>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</si>
  <si>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</si>
  <si>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</si>
  <si>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</si>
  <si>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</si>
  <si>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</si>
  <si>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</si>
  <si>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</si>
  <si>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</si>
  <si>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</si>
  <si>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</si>
  <si>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</si>
  <si>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</si>
  <si>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</si>
  <si>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</si>
  <si>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</si>
  <si>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</si>
  <si>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</si>
  <si>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</si>
  <si>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</si>
  <si>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</si>
  <si>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</si>
  <si>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</si>
  <si>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</si>
  <si>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</si>
  <si>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</si>
  <si>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</si>
  <si>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</si>
  <si>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</si>
  <si>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</si>
  <si>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</si>
  <si>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</si>
  <si>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</si>
  <si>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</si>
  <si>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</si>
  <si>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</si>
  <si>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</si>
  <si>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</si>
  <si>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</si>
  <si>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</si>
  <si>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</si>
  <si>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</si>
  <si>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</si>
  <si>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</si>
  <si>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</si>
  <si>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</si>
  <si>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</si>
  <si>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</si>
  <si>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</si>
  <si>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</si>
  <si>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</si>
  <si>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</si>
  <si>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</si>
  <si>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</si>
  <si>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</si>
  <si>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</si>
  <si>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</si>
  <si>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</si>
  <si>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</si>
  <si>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</si>
  <si>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</si>
  <si>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</si>
  <si>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</si>
  <si>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</si>
  <si>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</si>
  <si>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</si>
  <si>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</si>
  <si>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</si>
  <si>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</si>
  <si>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</si>
  <si>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</si>
  <si>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</si>
  <si>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</si>
  <si>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</si>
  <si>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</si>
  <si>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</si>
  <si>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</si>
  <si>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</si>
  <si>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</si>
  <si>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</si>
  <si>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</si>
  <si>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</si>
  <si>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</si>
  <si>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</si>
  <si>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</si>
  <si>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</si>
  <si>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</si>
  <si>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</si>
  <si>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</si>
  <si>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</si>
  <si>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</si>
  <si>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</si>
  <si>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</si>
  <si>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</si>
  <si>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</si>
  <si>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</si>
  <si>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</si>
  <si>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</si>
  <si>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</si>
  <si>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</si>
  <si>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</si>
  <si>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</si>
  <si>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</si>
  <si>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</si>
  <si>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</si>
  <si>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</si>
  <si>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</si>
  <si>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</si>
  <si>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</si>
  <si>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</si>
  <si>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</si>
  <si>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</si>
  <si>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</si>
  <si>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</si>
  <si>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</si>
  <si>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</si>
  <si>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</si>
  <si>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</si>
  <si>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</si>
  <si>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</si>
  <si>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</si>
  <si>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</si>
  <si>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</si>
  <si>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</si>
  <si>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</si>
  <si>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</si>
  <si>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</si>
  <si>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</si>
  <si>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</si>
  <si>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</si>
  <si>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</si>
  <si>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</si>
  <si>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</si>
  <si>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</si>
  <si>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</si>
  <si>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</si>
  <si>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</si>
  <si>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</si>
  <si>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</si>
  <si>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</si>
  <si>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</si>
  <si>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</si>
  <si>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</si>
  <si>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</si>
  <si>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</si>
  <si>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</si>
  <si>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</si>
  <si>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</si>
  <si>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</si>
  <si>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</si>
  <si>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</si>
  <si>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</si>
  <si>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</si>
  <si>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</si>
  <si>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</si>
  <si>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</si>
  <si>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</si>
  <si>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</si>
  <si>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</si>
  <si>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</si>
  <si>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</si>
  <si>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</si>
  <si>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</si>
  <si>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</si>
  <si>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</si>
  <si>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</si>
  <si>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</si>
  <si>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</si>
  <si>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</si>
  <si>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</si>
  <si>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</si>
  <si>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</si>
  <si>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</si>
  <si>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</si>
  <si>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</si>
  <si>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</si>
  <si>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</si>
  <si>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</si>
  <si>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</si>
  <si>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</si>
  <si>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</si>
  <si>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</si>
  <si>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</si>
  <si>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</si>
  <si>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</si>
  <si>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</si>
  <si>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</si>
  <si>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</si>
  <si>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</si>
  <si>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</si>
  <si>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</si>
  <si>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</si>
  <si>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</si>
  <si>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</si>
  <si>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</si>
  <si>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</si>
  <si>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</si>
  <si>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</si>
  <si>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</si>
  <si>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</si>
  <si>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</si>
  <si>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</si>
  <si>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</si>
  <si>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</si>
  <si>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</si>
  <si>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</si>
  <si>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</si>
  <si>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</si>
  <si>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</si>
  <si>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</si>
  <si>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</si>
  <si>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</si>
  <si>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</si>
  <si>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</si>
  <si>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</si>
  <si>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</si>
  <si>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</si>
  <si>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</si>
  <si>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</si>
  <si>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</si>
  <si>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</si>
  <si>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</si>
  <si>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</si>
  <si>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</si>
  <si>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</si>
  <si>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</si>
  <si>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</si>
  <si>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</si>
  <si>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</si>
  <si>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</si>
  <si>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</si>
  <si>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</si>
  <si>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</si>
  <si>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</si>
  <si>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</si>
  <si>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</si>
  <si>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</si>
  <si>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</si>
  <si>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</si>
  <si>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</si>
  <si>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</si>
  <si>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</si>
  <si>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</si>
  <si>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</si>
  <si>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</si>
  <si>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</si>
  <si>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</si>
  <si>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</si>
  <si>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</si>
  <si>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</si>
  <si>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</si>
  <si>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</si>
  <si>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</si>
  <si>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</si>
  <si>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</si>
  <si>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</si>
  <si>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</si>
  <si>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</si>
  <si>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</si>
  <si>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</si>
  <si>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</si>
  <si>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</si>
  <si>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</si>
  <si>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</si>
  <si>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</si>
  <si>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</si>
  <si>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</si>
  <si>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</si>
  <si>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</si>
  <si>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</si>
  <si>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</si>
  <si>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</si>
  <si>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</si>
  <si>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</si>
  <si>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</si>
  <si>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</si>
  <si>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</si>
  <si>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</si>
  <si>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</si>
  <si>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</si>
  <si>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</si>
  <si>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</si>
  <si>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</si>
  <si>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</si>
  <si>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</si>
  <si>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</si>
  <si>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</si>
  <si>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</si>
  <si>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</si>
  <si>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</si>
  <si>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</si>
  <si>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</si>
  <si>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</si>
  <si>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</si>
  <si>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</si>
  <si>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</si>
  <si>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</si>
  <si>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</si>
  <si>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</si>
  <si>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</si>
  <si>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</si>
  <si>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</si>
  <si>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</si>
  <si>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</si>
  <si>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</si>
  <si>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</si>
  <si>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</si>
  <si>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</si>
  <si>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</si>
  <si>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</si>
  <si>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</si>
  <si>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</si>
  <si>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</si>
  <si>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</si>
  <si>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</si>
  <si>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</si>
  <si>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</si>
  <si>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</si>
  <si>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</si>
  <si>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</si>
  <si>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</si>
  <si>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</si>
  <si>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</si>
  <si>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</si>
  <si>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</si>
  <si>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</si>
  <si>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</si>
  <si>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</si>
  <si>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</si>
  <si>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</si>
  <si>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</si>
  <si>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</si>
  <si>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</si>
  <si>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</si>
  <si>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</si>
  <si>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</si>
  <si>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</si>
  <si>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</si>
  <si>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</si>
  <si>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</si>
  <si>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</si>
  <si>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</si>
  <si>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</si>
  <si>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</si>
  <si>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</si>
  <si>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</si>
  <si>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</si>
  <si>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</si>
  <si>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</si>
  <si>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</si>
  <si>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</si>
  <si>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</si>
  <si>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</si>
  <si>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</si>
  <si>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</si>
  <si>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</si>
  <si>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</si>
  <si>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</si>
  <si>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</si>
  <si>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</si>
  <si>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</si>
  <si>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</si>
  <si>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</si>
  <si>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</si>
  <si>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</si>
  <si>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</si>
  <si>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</si>
  <si>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</si>
  <si>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</si>
  <si>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</si>
  <si>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</si>
  <si>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</si>
  <si>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</si>
  <si>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</si>
  <si>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</si>
  <si>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</si>
  <si>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</si>
  <si>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</si>
  <si>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</si>
  <si>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</si>
  <si>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</si>
  <si>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</si>
  <si>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</si>
  <si>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</si>
  <si>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</si>
  <si>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</si>
  <si>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</si>
  <si>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</si>
  <si>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</si>
  <si>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</si>
  <si>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</si>
  <si>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</si>
  <si>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</si>
  <si>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</si>
  <si>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</si>
  <si>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</si>
  <si>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</si>
  <si>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</si>
  <si>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</si>
  <si>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</si>
  <si>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</si>
  <si>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</si>
  <si>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</si>
  <si>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</si>
  <si>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</si>
  <si>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</si>
  <si>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</si>
  <si>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</si>
  <si>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</si>
  <si>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</si>
  <si>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</si>
  <si>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</si>
  <si>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</si>
  <si>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</si>
  <si>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</si>
  <si>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</si>
  <si>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</si>
  <si>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</si>
  <si>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</si>
  <si>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</si>
  <si>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</si>
  <si>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</si>
  <si>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</si>
  <si>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</si>
  <si>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</si>
  <si>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</si>
  <si>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</si>
  <si>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</si>
  <si>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</si>
  <si>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</si>
  <si>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</si>
  <si>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</si>
  <si>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</si>
  <si>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</si>
  <si>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</si>
  <si>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</si>
  <si>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</si>
  <si>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</si>
  <si>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</si>
  <si>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</si>
  <si>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</si>
  <si>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</si>
  <si>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</si>
  <si>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</si>
  <si>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</si>
  <si>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</si>
  <si>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</si>
  <si>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</si>
  <si>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</si>
  <si>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</si>
  <si>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</si>
  <si>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</si>
  <si>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</si>
  <si>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</si>
  <si>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</si>
  <si>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</si>
  <si>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</si>
  <si>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</si>
  <si>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</si>
  <si>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</si>
  <si>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</si>
  <si>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</si>
  <si>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</si>
  <si>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</si>
  <si>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</si>
  <si>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</si>
  <si>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</si>
  <si>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</si>
  <si>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</si>
  <si>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</si>
  <si>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</si>
  <si>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</si>
  <si>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</si>
  <si>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</si>
  <si>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</si>
  <si>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</si>
  <si>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</si>
  <si>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</si>
  <si>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</si>
  <si>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</si>
  <si>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</si>
  <si>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</si>
  <si>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</si>
  <si>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</si>
  <si>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</si>
  <si>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</si>
  <si>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</si>
  <si>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</si>
  <si>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</si>
  <si>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</si>
  <si>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</si>
  <si>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</si>
  <si>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</si>
  <si>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</si>
  <si>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</si>
  <si>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</si>
  <si>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</si>
  <si>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</si>
  <si>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</si>
  <si>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</si>
  <si>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</si>
  <si>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</si>
  <si>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</si>
  <si>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</si>
  <si>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</si>
  <si>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</si>
  <si>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</si>
  <si>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</si>
  <si>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</si>
  <si>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</si>
  <si>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</si>
  <si>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</si>
  <si>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</si>
  <si>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</si>
  <si>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</si>
  <si>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</si>
  <si>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</si>
  <si>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</si>
  <si>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</si>
  <si>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</si>
  <si>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</si>
  <si>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</si>
  <si>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</si>
  <si>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</si>
  <si>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</si>
  <si>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</si>
  <si>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</si>
  <si>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</si>
  <si>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</si>
  <si>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</si>
  <si>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</si>
  <si>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</si>
  <si>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</si>
  <si>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</si>
  <si>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</si>
  <si>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</si>
  <si>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</si>
  <si>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</si>
  <si>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</si>
  <si>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</si>
  <si>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</si>
  <si>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</si>
  <si>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</si>
  <si>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</si>
  <si>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</si>
  <si>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</si>
  <si>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</si>
  <si>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</si>
  <si>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</si>
  <si>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</si>
  <si>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</si>
  <si>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</si>
  <si>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</si>
  <si>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</si>
  <si>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</si>
  <si>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</si>
  <si>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</si>
  <si>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</si>
  <si>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</si>
  <si>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</si>
  <si>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</si>
  <si>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</si>
  <si>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</si>
  <si>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</si>
  <si>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</si>
  <si>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</si>
  <si>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</si>
  <si>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</si>
  <si>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</si>
  <si>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</si>
  <si>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</si>
  <si>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</si>
  <si>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</si>
  <si>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</si>
  <si>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</si>
  <si>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</si>
  <si>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</si>
  <si>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</si>
  <si>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</si>
  <si>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</si>
  <si>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</si>
  <si>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</si>
  <si>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</si>
  <si>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</si>
  <si>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</si>
  <si>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</si>
  <si>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</si>
  <si>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</si>
  <si>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</si>
  <si>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</si>
  <si>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</si>
  <si>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</si>
  <si>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</si>
  <si>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</si>
  <si>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</si>
  <si>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</si>
  <si>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</si>
  <si>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</si>
  <si>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</si>
  <si>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</si>
  <si>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</si>
  <si>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</si>
  <si>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</si>
  <si>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</si>
  <si>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</si>
  <si>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</si>
  <si>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</si>
  <si>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</si>
  <si>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</si>
  <si>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</si>
  <si>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</si>
  <si>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</si>
  <si>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</si>
  <si>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</si>
  <si>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</si>
  <si>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</si>
  <si>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</si>
  <si>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</si>
  <si>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</si>
  <si>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</si>
  <si>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</si>
  <si>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</si>
  <si>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</si>
  <si>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</si>
  <si>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</si>
  <si>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</si>
  <si>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</si>
  <si>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</si>
  <si>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</si>
  <si>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</si>
  <si>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</si>
  <si>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</si>
  <si>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</si>
  <si>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</si>
  <si>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</si>
  <si>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</si>
  <si>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</si>
  <si>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</si>
  <si>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</si>
  <si>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</si>
  <si>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</si>
  <si>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</si>
  <si>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</si>
  <si>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</si>
  <si>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</si>
  <si>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</si>
  <si>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</si>
  <si>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</si>
  <si>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</si>
  <si>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</si>
  <si>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</si>
  <si>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</si>
  <si>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</si>
  <si>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</si>
  <si>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</si>
  <si>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</si>
  <si>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</si>
  <si>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</si>
  <si>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</si>
  <si>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</si>
  <si>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</si>
  <si>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</si>
  <si>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</si>
  <si>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</si>
  <si>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</si>
  <si>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</si>
  <si>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</si>
  <si>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</si>
  <si>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</si>
  <si>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</si>
  <si>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</si>
  <si>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</si>
  <si>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</si>
  <si>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</si>
  <si>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</si>
  <si>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</si>
  <si>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</si>
  <si>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</si>
  <si>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</si>
  <si>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</si>
  <si>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</si>
  <si>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</si>
  <si>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</si>
  <si>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</si>
  <si>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</si>
  <si>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</si>
  <si>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</si>
  <si>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</si>
  <si>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</si>
  <si>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</si>
  <si>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</si>
  <si>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</si>
  <si>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</si>
  <si>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</si>
  <si>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</si>
  <si>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</si>
  <si>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</si>
  <si>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</si>
  <si>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</si>
  <si>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</si>
  <si>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</si>
  <si>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</si>
  <si>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</si>
  <si>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</si>
  <si>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</si>
  <si>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</si>
  <si>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</si>
  <si>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</si>
  <si>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</si>
  <si>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</si>
  <si>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</si>
  <si>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</si>
  <si>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</si>
  <si>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</si>
  <si>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</si>
  <si>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</si>
  <si>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</si>
  <si>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</si>
  <si>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</si>
  <si>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</si>
  <si>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</si>
  <si>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</si>
  <si>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</si>
  <si>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</si>
  <si>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</si>
  <si>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</si>
  <si>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</si>
  <si>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</si>
  <si>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</si>
  <si>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</si>
  <si>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</si>
  <si>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</si>
  <si>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</si>
  <si>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</si>
  <si>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</si>
  <si>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</si>
  <si>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</si>
  <si>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</si>
  <si>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</si>
  <si>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</si>
  <si>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</si>
  <si>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</si>
  <si>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</si>
  <si>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</si>
  <si>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</si>
  <si>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</si>
  <si>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</si>
  <si>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</si>
  <si>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</si>
  <si>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</si>
  <si>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</si>
  <si>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</si>
  <si>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</si>
  <si>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</si>
  <si>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</si>
  <si>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</si>
  <si>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</si>
  <si>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</si>
  <si>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</si>
  <si>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</si>
  <si>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</si>
  <si>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</si>
  <si>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</si>
  <si>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</si>
  <si>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</si>
  <si>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</si>
  <si>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</si>
  <si>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</si>
  <si>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</si>
  <si>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</si>
  <si>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</si>
  <si>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</si>
  <si>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</si>
  <si>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</si>
  <si>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</si>
  <si>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</si>
  <si>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</si>
  <si>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</si>
  <si>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</si>
  <si>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</si>
  <si>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</si>
  <si>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</si>
  <si>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</si>
  <si>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</si>
  <si>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</si>
  <si>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</si>
  <si>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</si>
  <si>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</si>
  <si>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</si>
  <si>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</si>
  <si>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</si>
  <si>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</si>
  <si>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</si>
  <si>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</si>
  <si>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</si>
  <si>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</si>
  <si>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</si>
  <si>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</si>
  <si>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</si>
  <si>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</si>
  <si>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</si>
  <si>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</si>
  <si>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</si>
  <si>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</si>
  <si>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</si>
  <si>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</si>
  <si>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</si>
  <si>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</si>
  <si>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</si>
  <si>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</si>
  <si>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</si>
  <si>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</si>
  <si>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</si>
  <si>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</si>
  <si>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</si>
  <si>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</si>
  <si>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</si>
  <si>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</si>
  <si>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</si>
  <si>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</si>
  <si>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</si>
  <si>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</si>
  <si>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</si>
  <si>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</si>
  <si>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</si>
  <si>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</si>
  <si>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</si>
  <si>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</si>
  <si>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</si>
  <si>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</si>
  <si>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</si>
  <si>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</si>
  <si>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</si>
  <si>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</si>
  <si>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</si>
  <si>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</si>
  <si>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</si>
  <si>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</si>
  <si>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</si>
  <si>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</si>
  <si>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</si>
  <si>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</si>
  <si>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</si>
  <si>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</si>
  <si>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</si>
  <si>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</si>
  <si>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</si>
  <si>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</si>
  <si>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</si>
  <si>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</si>
  <si>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</si>
  <si>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</si>
  <si>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</si>
  <si>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</si>
  <si>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</si>
  <si>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</si>
  <si>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</si>
  <si>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</si>
  <si>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</si>
  <si>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</si>
  <si>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</si>
  <si>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</si>
  <si>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</si>
  <si>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</si>
  <si>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</si>
  <si>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</si>
  <si>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</si>
  <si>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</si>
  <si>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</si>
  <si>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</si>
  <si>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</si>
  <si>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</si>
  <si>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</si>
  <si>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</si>
  <si>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</si>
  <si>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</si>
  <si>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</si>
  <si>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</si>
  <si>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</si>
  <si>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</si>
  <si>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</si>
  <si>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</si>
  <si>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</si>
  <si>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</si>
  <si>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</si>
  <si>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</si>
  <si>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</si>
  <si>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</si>
  <si>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</si>
  <si>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</si>
  <si>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</si>
  <si>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</si>
  <si>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</si>
  <si>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</si>
  <si>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</si>
  <si>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</si>
  <si>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</si>
  <si>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</si>
  <si>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</si>
  <si>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</si>
  <si>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</si>
  <si>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</si>
  <si>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</si>
  <si>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</si>
  <si>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</si>
  <si>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</si>
  <si>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</si>
  <si>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</si>
  <si>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</si>
  <si>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</si>
  <si>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</si>
  <si>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</si>
  <si>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</si>
  <si>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</si>
  <si>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</si>
  <si>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</si>
  <si>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</si>
  <si>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</si>
  <si>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</si>
  <si>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</si>
  <si>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</si>
  <si>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</si>
  <si>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</si>
  <si>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</si>
  <si>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</si>
  <si>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</si>
  <si>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</si>
  <si>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</si>
  <si>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</si>
  <si>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</si>
  <si>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</si>
  <si>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</si>
  <si>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</si>
  <si>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</si>
  <si>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</si>
  <si>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</si>
  <si>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</si>
  <si>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</si>
  <si>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</si>
  <si>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</si>
  <si>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</si>
  <si>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</si>
  <si>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</si>
  <si>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</si>
  <si>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</si>
  <si>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</si>
  <si>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</si>
  <si>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</si>
  <si>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</si>
  <si>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</si>
  <si>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</si>
  <si>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</si>
  <si>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</si>
  <si>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</si>
  <si>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</si>
  <si>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</si>
  <si>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</si>
  <si>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</si>
  <si>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</si>
  <si>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</si>
  <si>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</si>
  <si>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</si>
  <si>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</si>
  <si>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</si>
  <si>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</si>
  <si>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</si>
  <si>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</si>
  <si>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</si>
  <si>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</si>
  <si>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</si>
  <si>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</si>
  <si>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</si>
  <si>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</si>
  <si>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</si>
  <si>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</si>
  <si>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</si>
  <si>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</si>
  <si>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</si>
  <si>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</si>
  <si>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</si>
  <si>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</si>
  <si>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</si>
  <si>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</si>
  <si>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</si>
  <si>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</si>
  <si>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</si>
  <si>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</si>
  <si>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</si>
  <si>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</si>
  <si>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</si>
  <si>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</si>
  <si>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</si>
  <si>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</si>
  <si>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</si>
  <si>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</si>
  <si>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</si>
  <si>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</si>
  <si>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</si>
  <si>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</si>
  <si>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</si>
  <si>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</si>
  <si>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</si>
  <si>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</si>
  <si>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</si>
  <si>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</si>
  <si>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</si>
  <si>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</si>
  <si>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</si>
  <si>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</si>
  <si>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</si>
  <si>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</si>
  <si>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</si>
  <si>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</si>
  <si>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</si>
  <si>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</si>
  <si>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</si>
  <si>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</si>
  <si>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</si>
  <si>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</si>
  <si>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</si>
  <si>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</si>
  <si>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</si>
  <si>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</si>
  <si>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</si>
  <si>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</si>
  <si>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</si>
  <si>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</si>
  <si>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</si>
  <si>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</si>
  <si>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</si>
  <si>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</si>
  <si>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</si>
  <si>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</si>
  <si>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</si>
  <si>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</si>
  <si>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</si>
  <si>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</si>
  <si>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</si>
  <si>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</si>
  <si>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</si>
  <si>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</si>
  <si>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</si>
  <si>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</si>
  <si>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</si>
  <si>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</si>
  <si>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</si>
  <si>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</si>
  <si>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</si>
  <si>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</si>
  <si>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</si>
  <si>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</si>
  <si>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</si>
  <si>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</si>
  <si>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</si>
  <si>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</si>
  <si>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</si>
  <si>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</si>
  <si>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</si>
  <si>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</si>
  <si>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</si>
  <si>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</si>
  <si>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</si>
  <si>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</si>
  <si>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</si>
  <si>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</si>
  <si>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</si>
  <si>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</si>
  <si>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</si>
  <si>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</si>
  <si>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</si>
  <si>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</si>
  <si>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</si>
  <si>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</si>
  <si>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</si>
  <si>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</si>
  <si>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</si>
  <si>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</si>
  <si>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</si>
  <si>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</si>
  <si>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</si>
  <si>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</si>
  <si>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</si>
  <si>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</si>
  <si>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</si>
  <si>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</si>
  <si>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</si>
  <si>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</si>
  <si>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</si>
  <si>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</si>
  <si>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</si>
  <si>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</si>
  <si>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</si>
  <si>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</si>
  <si>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</si>
  <si>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</si>
  <si>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</si>
  <si>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</si>
  <si>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</si>
  <si>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</si>
  <si>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</si>
  <si>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</si>
  <si>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</si>
  <si>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</si>
  <si>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</si>
  <si>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</si>
  <si>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</si>
  <si>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</si>
  <si>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</si>
  <si>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</si>
  <si>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</si>
  <si>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</si>
  <si>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</si>
  <si>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</si>
  <si>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</si>
  <si>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</si>
  <si>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</si>
  <si>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</si>
  <si>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</si>
  <si>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</si>
  <si>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</si>
  <si>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</si>
  <si>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</si>
  <si>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</si>
  <si>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</si>
  <si>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</si>
  <si>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</si>
  <si>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</si>
  <si>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</si>
  <si>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</si>
  <si>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</si>
  <si>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</si>
  <si>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</si>
  <si>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</si>
  <si>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</si>
  <si>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</si>
  <si>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</si>
  <si>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</si>
  <si>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</si>
  <si>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</si>
  <si>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</si>
  <si>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</si>
  <si>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</si>
  <si>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</si>
  <si>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</si>
  <si>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</si>
  <si>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</si>
  <si>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</si>
  <si>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</si>
  <si>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</si>
  <si>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</si>
  <si>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</si>
  <si>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</si>
  <si>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</si>
  <si>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</si>
  <si>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</si>
  <si>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</si>
  <si>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</si>
  <si>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</si>
  <si>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</si>
  <si>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</si>
  <si>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</si>
  <si>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</si>
  <si>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</si>
  <si>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</si>
  <si>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</si>
  <si>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</si>
  <si>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</si>
  <si>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</si>
  <si>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</si>
  <si>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</si>
  <si>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</si>
  <si>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</si>
  <si>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</si>
  <si>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</si>
  <si>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</si>
  <si>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</si>
  <si>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</si>
  <si>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</si>
  <si>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</si>
  <si>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</si>
  <si>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</si>
  <si>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</si>
  <si>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</si>
  <si>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</si>
  <si>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</si>
  <si>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</si>
  <si>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</si>
  <si>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</si>
  <si>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</si>
  <si>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</si>
  <si>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</si>
  <si>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</si>
  <si>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</si>
  <si>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</si>
  <si>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</si>
  <si>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</si>
  <si>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</si>
  <si>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</si>
  <si>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</si>
  <si>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</si>
  <si>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</si>
  <si>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</si>
  <si>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</si>
  <si>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</si>
  <si>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</si>
  <si>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</si>
  <si>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</si>
  <si>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</si>
  <si>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</si>
  <si>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</si>
  <si>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</si>
  <si>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</si>
  <si>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</si>
  <si>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</si>
  <si>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</si>
  <si>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</si>
  <si>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</si>
  <si>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</si>
  <si>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</si>
  <si>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</si>
  <si>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</si>
  <si>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</si>
  <si>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</si>
  <si>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</si>
  <si>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</si>
  <si>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</si>
  <si>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</si>
  <si>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</si>
  <si>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</si>
  <si>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</si>
  <si>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</si>
  <si>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</si>
  <si>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</si>
  <si>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</si>
  <si>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</si>
  <si>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</si>
  <si>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</si>
  <si>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</si>
  <si>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</si>
  <si>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</si>
  <si>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</si>
  <si>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</si>
  <si>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</si>
  <si>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</si>
  <si>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</si>
  <si>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</si>
  <si>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</si>
  <si>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</si>
  <si>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</si>
  <si>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</si>
  <si>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</si>
  <si>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</si>
  <si>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</si>
  <si>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</si>
  <si>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</si>
  <si>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</si>
  <si>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</si>
  <si>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</si>
  <si>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</si>
  <si>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</si>
  <si>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</si>
  <si>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</si>
  <si>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</si>
  <si>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</si>
  <si>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</si>
  <si>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</si>
  <si>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</si>
  <si>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</si>
  <si>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</si>
  <si>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</si>
  <si>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</si>
  <si>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</si>
  <si>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</si>
  <si>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</si>
  <si>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</si>
  <si>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</si>
  <si>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</si>
  <si>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</si>
  <si>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</si>
  <si>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</si>
  <si>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</si>
  <si>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</si>
  <si>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</si>
  <si>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</si>
  <si>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</si>
  <si>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</si>
  <si>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</si>
  <si>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</si>
  <si>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</si>
  <si>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</si>
  <si>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</si>
  <si>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</si>
  <si>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</si>
  <si>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</si>
  <si>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</si>
  <si>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</si>
  <si>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</si>
  <si>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</si>
  <si>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</si>
  <si>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</si>
  <si>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</si>
  <si>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</si>
  <si>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</si>
  <si>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</si>
  <si>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</si>
  <si>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</si>
  <si>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</si>
  <si>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</si>
  <si>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</si>
  <si>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</si>
  <si>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</si>
  <si>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</si>
  <si>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</si>
  <si>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</si>
  <si>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</si>
  <si>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</si>
  <si>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</si>
  <si>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</si>
  <si>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</si>
  <si>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</si>
  <si>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</si>
  <si>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</si>
  <si>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</si>
  <si>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</si>
  <si>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</si>
  <si>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</si>
  <si>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</si>
  <si>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</si>
  <si>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</si>
  <si>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</si>
  <si>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</si>
  <si>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</si>
  <si>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</si>
  <si>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</si>
  <si>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</si>
  <si>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</si>
  <si>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</si>
  <si>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</si>
  <si>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</si>
  <si>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</si>
  <si>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</si>
  <si>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</si>
  <si>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</si>
  <si>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</si>
  <si>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</si>
  <si>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</si>
  <si>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</si>
  <si>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</si>
  <si>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</si>
  <si>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</si>
  <si>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</si>
  <si>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</si>
  <si>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</si>
  <si>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</si>
  <si>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</si>
  <si>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</si>
  <si>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</si>
  <si>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</si>
  <si>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</si>
  <si>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</si>
  <si>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</si>
  <si>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</si>
  <si>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</si>
  <si>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</si>
  <si>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</si>
  <si>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</si>
  <si>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</si>
  <si>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</si>
  <si>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</si>
  <si>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</si>
  <si>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</si>
  <si>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</si>
  <si>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</si>
  <si>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</si>
  <si>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</si>
  <si>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</si>
  <si>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</si>
  <si>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</si>
  <si>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</si>
  <si>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</si>
  <si>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</si>
  <si>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</si>
  <si>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</si>
  <si>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</si>
  <si>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</si>
  <si>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</si>
  <si>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</si>
  <si>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</si>
  <si>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</si>
  <si>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</si>
  <si>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</si>
  <si>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</si>
  <si>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</si>
  <si>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</si>
  <si>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</si>
  <si>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</si>
  <si>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</si>
  <si>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</si>
  <si>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</si>
  <si>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</si>
  <si>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</si>
  <si>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</si>
  <si>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</si>
  <si>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</si>
  <si>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</si>
  <si>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</si>
  <si>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</si>
  <si>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</si>
  <si>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</si>
  <si>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</si>
  <si>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</si>
  <si>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</si>
  <si>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</si>
  <si>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</si>
  <si>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</si>
  <si>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</si>
  <si>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</si>
  <si>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</si>
  <si>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</si>
  <si>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</si>
  <si>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</si>
  <si>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</si>
  <si>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</si>
  <si>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</si>
  <si>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</si>
  <si>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</si>
  <si>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</si>
  <si>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</si>
  <si>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</si>
  <si>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</si>
  <si>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</si>
  <si>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</si>
  <si>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</si>
  <si>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</si>
  <si>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</si>
  <si>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</si>
  <si>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</si>
  <si>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</si>
  <si>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</si>
  <si>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</si>
  <si>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</si>
  <si>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</si>
  <si>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</si>
  <si>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</si>
  <si>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</si>
  <si>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</si>
  <si>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</si>
  <si>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</si>
  <si>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</si>
  <si>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</si>
  <si>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</si>
  <si>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</si>
  <si>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</si>
  <si>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</si>
  <si>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</si>
  <si>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</si>
  <si>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</si>
  <si>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</si>
  <si>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</si>
  <si>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</si>
  <si>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</si>
  <si>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</si>
  <si>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</si>
  <si>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</si>
  <si>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</si>
  <si>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</si>
  <si>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</si>
  <si>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</si>
  <si>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</si>
  <si>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</si>
  <si>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</si>
  <si>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</si>
  <si>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</si>
  <si>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</si>
  <si>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</si>
  <si>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</si>
  <si>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</si>
  <si>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</si>
  <si>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</si>
  <si>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</si>
  <si>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</si>
  <si>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</si>
  <si>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</si>
  <si>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</si>
  <si>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</si>
  <si>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</si>
  <si>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</si>
  <si>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</si>
  <si>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</si>
  <si>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</si>
  <si>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</si>
  <si>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</si>
  <si>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</si>
  <si>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</si>
  <si>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</si>
  <si>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</si>
  <si>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</si>
  <si>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</si>
  <si>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</si>
  <si>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</si>
  <si>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</si>
  <si>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</si>
  <si>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</si>
  <si>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</si>
  <si>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</si>
  <si>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</si>
  <si>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</si>
  <si>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</si>
  <si>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</si>
  <si>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</si>
  <si>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</si>
  <si>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</si>
  <si>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</si>
  <si>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</si>
  <si>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</si>
  <si>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</si>
  <si>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</si>
  <si>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</si>
  <si>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</si>
  <si>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</si>
  <si>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</si>
  <si>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</si>
  <si>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</si>
  <si>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</si>
  <si>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</si>
  <si>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</si>
  <si>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</si>
  <si>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</si>
  <si>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</si>
  <si>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</si>
  <si>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</si>
  <si>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</si>
  <si>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</si>
  <si>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</si>
  <si>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</si>
  <si>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</si>
  <si>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</si>
  <si>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</si>
  <si>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</si>
  <si>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</si>
  <si>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</si>
  <si>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</si>
  <si>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</si>
  <si>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</si>
  <si>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</si>
  <si>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</si>
  <si>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</si>
  <si>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</si>
  <si>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</si>
  <si>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</si>
  <si>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</si>
  <si>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</si>
  <si>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</si>
  <si>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</si>
  <si>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</si>
  <si>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</si>
  <si>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</si>
  <si>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</si>
  <si>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</si>
  <si>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</si>
  <si>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</si>
  <si>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</si>
  <si>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</si>
  <si>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</si>
  <si>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</si>
  <si>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</si>
  <si>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</si>
  <si>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</si>
  <si>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</si>
  <si>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</si>
  <si>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</si>
  <si>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</si>
  <si>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</si>
  <si>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</si>
  <si>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</si>
  <si>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</si>
  <si>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</si>
  <si>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</si>
  <si>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</si>
  <si>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</si>
  <si>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</si>
  <si>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</si>
  <si>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</si>
  <si>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</si>
  <si>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</si>
  <si>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</si>
  <si>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</si>
  <si>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</si>
  <si>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</si>
  <si>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</si>
  <si>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</si>
  <si>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</si>
  <si>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</si>
  <si>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</si>
  <si>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</si>
  <si>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</si>
  <si>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</si>
  <si>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</si>
  <si>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</si>
  <si>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</si>
  <si>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</si>
  <si>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</si>
  <si>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</si>
  <si>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</si>
  <si>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</si>
  <si>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</si>
  <si>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</si>
  <si>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</si>
  <si>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</si>
  <si>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</si>
  <si>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</si>
  <si>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</si>
  <si>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</si>
  <si>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</si>
  <si>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</si>
  <si>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</si>
  <si>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</si>
  <si>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</si>
  <si>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</si>
  <si>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</si>
  <si>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</si>
  <si>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</si>
  <si>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</si>
  <si>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</si>
  <si>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</si>
  <si>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</si>
  <si>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</si>
  <si>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</si>
  <si>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</si>
  <si>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</si>
  <si>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</si>
  <si>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</si>
  <si>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</si>
  <si>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</si>
  <si>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</si>
  <si>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</si>
  <si>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</si>
  <si>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</si>
  <si>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</si>
  <si>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</si>
  <si>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</si>
  <si>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</si>
  <si>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</si>
  <si>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</si>
  <si>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</si>
  <si>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</si>
  <si>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</si>
  <si>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</si>
  <si>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</si>
  <si>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</si>
  <si>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</si>
  <si>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</si>
  <si>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</si>
  <si>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</si>
  <si>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</si>
  <si>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</si>
  <si>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</si>
  <si>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</si>
  <si>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</si>
  <si>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</si>
  <si>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</si>
  <si>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</si>
  <si>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</si>
  <si>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</si>
  <si>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</si>
  <si>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</si>
  <si>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</si>
  <si>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</si>
  <si>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</si>
  <si>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</si>
  <si>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</si>
  <si>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</si>
  <si>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</si>
  <si>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</si>
  <si>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</si>
  <si>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</si>
  <si>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</si>
  <si>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</si>
  <si>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</si>
  <si>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</si>
  <si>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</si>
  <si>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</si>
  <si>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</si>
  <si>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</si>
  <si>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</si>
  <si>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</si>
  <si>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</si>
  <si>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</si>
  <si>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</si>
  <si>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</si>
  <si>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</si>
  <si>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</si>
  <si>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</si>
  <si>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</si>
  <si>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</si>
  <si>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</si>
  <si>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</si>
  <si>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</si>
  <si>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</si>
  <si>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</si>
  <si>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</si>
  <si>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</si>
  <si>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</si>
  <si>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</si>
  <si>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</si>
  <si>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</si>
  <si>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</si>
  <si>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</si>
  <si>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</si>
  <si>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</si>
  <si>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</si>
  <si>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</si>
  <si>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</si>
  <si>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</si>
  <si>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</si>
  <si>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</si>
  <si>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</si>
  <si>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</si>
  <si>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</si>
  <si>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</si>
  <si>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</si>
  <si>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</si>
  <si>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</si>
  <si>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</si>
  <si>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</si>
  <si>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</si>
  <si>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</si>
  <si>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</si>
  <si>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</si>
  <si>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</si>
  <si>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</si>
  <si>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</si>
  <si>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</si>
  <si>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</si>
  <si>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</si>
  <si>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</si>
  <si>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</si>
  <si>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</si>
  <si>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</si>
  <si>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</si>
  <si>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</si>
  <si>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</si>
  <si>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</si>
  <si>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</si>
  <si>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</si>
  <si>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</si>
  <si>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</si>
  <si>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</si>
  <si>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</si>
  <si>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</si>
  <si>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</si>
  <si>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</si>
  <si>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</si>
  <si>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</si>
  <si>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</si>
  <si>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</si>
  <si>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</si>
  <si>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</si>
  <si>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</si>
  <si>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</si>
  <si>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</si>
  <si>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</si>
  <si>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</si>
  <si>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</si>
  <si>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</si>
  <si>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</si>
  <si>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</si>
  <si>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</si>
  <si>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</si>
  <si>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</si>
  <si>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</si>
  <si>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</si>
  <si>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</si>
  <si>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</si>
  <si>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</si>
  <si>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</si>
  <si>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</si>
  <si>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</si>
  <si>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</si>
  <si>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</si>
  <si>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</si>
  <si>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</si>
  <si>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</si>
  <si>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</si>
  <si>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</si>
  <si>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</si>
  <si>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</si>
  <si>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</si>
  <si>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</si>
  <si>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</si>
  <si>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</si>
  <si>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</si>
  <si>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</si>
  <si>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</si>
  <si>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</si>
  <si>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</si>
  <si>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</si>
  <si>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</si>
  <si>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</si>
  <si>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</si>
  <si>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</si>
  <si>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</si>
  <si>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</si>
  <si>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</si>
  <si>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</si>
  <si>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</si>
  <si>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</si>
  <si>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</si>
  <si>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</si>
  <si>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</si>
  <si>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</si>
  <si>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</si>
  <si>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</si>
  <si>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</si>
  <si>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</si>
  <si>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</si>
  <si>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</si>
  <si>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</si>
  <si>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</si>
  <si>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</si>
  <si>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</si>
  <si>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</si>
  <si>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</si>
  <si>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</si>
  <si>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</si>
  <si>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</si>
  <si>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</si>
  <si>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</si>
  <si>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</si>
  <si>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</si>
  <si>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</si>
  <si>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</si>
  <si>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</si>
  <si>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</si>
  <si>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</si>
  <si>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</si>
  <si>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</si>
  <si>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</si>
  <si>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</si>
  <si>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</si>
  <si>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</si>
  <si>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</si>
  <si>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</si>
  <si>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</si>
  <si>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</si>
  <si>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</si>
  <si>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</si>
  <si>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</si>
  <si>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</si>
  <si>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</si>
  <si>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</si>
  <si>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</si>
  <si>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</si>
  <si>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</si>
  <si>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</si>
  <si>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</si>
  <si>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</si>
  <si>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</si>
  <si>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</si>
  <si>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</si>
  <si>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</si>
  <si>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</si>
  <si>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</si>
  <si>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</si>
  <si>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</si>
  <si>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</si>
  <si>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</si>
  <si>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</si>
  <si>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</si>
  <si>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</si>
  <si>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</si>
  <si>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</si>
  <si>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</si>
  <si>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</si>
  <si>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</si>
  <si>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</si>
  <si>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</si>
  <si>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</si>
  <si>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</si>
  <si>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</si>
  <si>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</si>
  <si>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</si>
  <si>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</si>
  <si>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</si>
  <si>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</si>
  <si>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</si>
  <si>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</si>
  <si>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</si>
  <si>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</si>
  <si>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</si>
  <si>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</si>
  <si>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</si>
  <si>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</si>
  <si>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</si>
  <si>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</si>
  <si>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</si>
  <si>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</si>
  <si>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</si>
  <si>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</si>
  <si>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</si>
  <si>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</si>
  <si>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</si>
  <si>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</si>
  <si>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</si>
  <si>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</si>
  <si>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</si>
  <si>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</si>
  <si>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</si>
  <si>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</si>
  <si>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</si>
  <si>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</si>
  <si>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</si>
  <si>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</si>
  <si>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</si>
  <si>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</si>
  <si>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</si>
  <si>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</si>
  <si>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</si>
  <si>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</si>
  <si>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</si>
  <si>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</si>
  <si>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</si>
  <si>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</si>
  <si>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</si>
  <si>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</si>
  <si>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</si>
  <si>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</si>
  <si>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</si>
  <si>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</si>
  <si>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</si>
  <si>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</si>
  <si>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</si>
  <si>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</si>
  <si>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</si>
  <si>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</si>
  <si>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</si>
  <si>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</si>
  <si>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</si>
  <si>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</si>
  <si>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</si>
  <si>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</si>
  <si>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</si>
  <si>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</si>
  <si>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</si>
  <si>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</si>
  <si>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</si>
  <si>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</si>
  <si>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</si>
  <si>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</si>
  <si>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</si>
  <si>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</si>
  <si>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</si>
  <si>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</si>
  <si>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</si>
  <si>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</si>
  <si>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</si>
  <si>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</si>
  <si>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</si>
  <si>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</si>
  <si>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</si>
  <si>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</si>
  <si>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</si>
  <si>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</si>
  <si>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</si>
  <si>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</si>
  <si>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</si>
  <si>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</si>
  <si>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</si>
  <si>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</si>
  <si>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</si>
  <si>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</si>
  <si>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</si>
  <si>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</si>
  <si>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</si>
  <si>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</si>
  <si>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</si>
  <si>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</si>
  <si>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</si>
  <si>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</si>
  <si>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</si>
  <si>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</si>
  <si>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</si>
  <si>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</si>
  <si>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</si>
  <si>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</si>
  <si>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</si>
  <si>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</si>
  <si>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</si>
  <si>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</si>
  <si>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</si>
  <si>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</si>
  <si>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</si>
  <si>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</si>
  <si>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</si>
  <si>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</si>
  <si>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</si>
  <si>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</si>
  <si>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</si>
  <si>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</si>
  <si>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</si>
  <si>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</si>
  <si>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</si>
  <si>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</si>
  <si>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</si>
  <si>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</si>
  <si>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</si>
  <si>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</si>
  <si>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</si>
  <si>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</si>
  <si>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</si>
  <si>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</si>
  <si>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</si>
  <si>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</si>
  <si>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</si>
  <si>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</si>
  <si>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</si>
  <si>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</si>
  <si>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</si>
  <si>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</si>
  <si>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</si>
  <si>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</si>
  <si>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</si>
  <si>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</si>
  <si>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</si>
  <si>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</si>
  <si>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</si>
  <si>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</si>
  <si>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</si>
  <si>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</si>
  <si>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</si>
  <si>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</si>
  <si>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</si>
  <si>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</si>
  <si>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</si>
  <si>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</si>
  <si>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</si>
  <si>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</si>
  <si>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</si>
  <si>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</si>
  <si>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</si>
  <si>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</si>
  <si>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</si>
  <si>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</si>
  <si>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</si>
  <si>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</si>
  <si>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</si>
  <si>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</si>
  <si>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</si>
  <si>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</si>
  <si>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</si>
  <si>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</si>
  <si>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</si>
  <si>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</si>
  <si>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</si>
  <si>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</si>
  <si>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</si>
  <si>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</si>
  <si>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</si>
  <si>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</si>
  <si>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</si>
  <si>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</si>
  <si>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</si>
  <si>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</si>
  <si>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</si>
  <si>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</si>
  <si>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</si>
  <si>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</si>
  <si>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</si>
  <si>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</si>
  <si>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</si>
  <si>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</si>
  <si>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</si>
  <si>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</si>
  <si>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</si>
  <si>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</si>
  <si>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</si>
  <si>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</si>
  <si>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</si>
  <si>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</si>
  <si>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</si>
  <si>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</si>
  <si>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</si>
  <si>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</si>
  <si>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</si>
  <si>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</si>
  <si>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</si>
  <si>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</si>
  <si>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</si>
  <si>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</si>
  <si>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</si>
  <si>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</si>
  <si>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</si>
  <si>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</si>
  <si>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</si>
  <si>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</si>
  <si>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</si>
  <si>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</si>
  <si>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</si>
  <si>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</si>
  <si>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</si>
  <si>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</si>
  <si>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</si>
  <si>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</si>
  <si>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</si>
  <si>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</si>
  <si>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</si>
  <si>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</si>
  <si>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</si>
  <si>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</si>
  <si>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</si>
  <si>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</si>
  <si>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</si>
  <si>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</si>
  <si>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</si>
  <si>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</si>
  <si>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</si>
  <si>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</si>
  <si>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</si>
  <si>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</si>
  <si>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</si>
  <si>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</si>
  <si>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</si>
  <si>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</si>
  <si>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</si>
  <si>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</si>
  <si>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</si>
  <si>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</si>
  <si>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</si>
  <si>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</si>
  <si>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</si>
  <si>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</si>
  <si>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</si>
  <si>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</si>
  <si>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</si>
  <si>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</si>
  <si>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</si>
  <si>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</si>
  <si>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</si>
  <si>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</si>
  <si>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</si>
  <si>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</si>
  <si>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</si>
  <si>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</si>
  <si>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</si>
  <si>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</si>
  <si>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</si>
  <si>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</si>
  <si>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</si>
  <si>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</si>
  <si>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</si>
  <si>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</si>
  <si>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</si>
  <si>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</si>
  <si>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</si>
  <si>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</si>
  <si>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</si>
  <si>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</si>
  <si>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</si>
  <si>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</si>
  <si>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</si>
  <si>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</si>
  <si>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</si>
  <si>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</si>
  <si>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</si>
  <si>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</si>
  <si>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</si>
  <si>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</si>
  <si>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</si>
  <si>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</si>
  <si>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</si>
  <si>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</si>
  <si>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</si>
  <si>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</si>
  <si>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</si>
  <si>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</si>
  <si>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</si>
  <si>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</si>
  <si>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</si>
  <si>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</si>
  <si>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</si>
  <si>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</si>
  <si>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</si>
  <si>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</si>
  <si>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</si>
  <si>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</si>
  <si>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</si>
  <si>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</si>
  <si>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</si>
  <si>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</si>
  <si>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</si>
  <si>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</si>
  <si>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</si>
  <si>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</si>
  <si>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</si>
  <si>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</si>
  <si>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</si>
  <si>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</si>
  <si>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</si>
  <si>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</si>
  <si>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</si>
  <si>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</si>
  <si>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</si>
  <si>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</si>
  <si>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</si>
  <si>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</si>
  <si>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</si>
  <si>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</si>
  <si>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</si>
  <si>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</si>
  <si>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</si>
  <si>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</si>
  <si>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</si>
  <si>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</si>
  <si>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</si>
  <si>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</si>
  <si>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</si>
  <si>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</si>
  <si>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</si>
  <si>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</si>
  <si>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</si>
  <si>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</si>
  <si>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</si>
  <si>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</si>
  <si>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</si>
  <si>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</si>
  <si>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</si>
  <si>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</si>
  <si>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</si>
  <si>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</si>
  <si>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</si>
  <si>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</si>
  <si>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</si>
  <si>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</si>
  <si>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</si>
  <si>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</si>
  <si>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</si>
  <si>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</si>
  <si>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</si>
  <si>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</si>
  <si>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</si>
  <si>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</si>
  <si>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</si>
  <si>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</si>
  <si>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</si>
  <si>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</si>
  <si>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</si>
  <si>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</si>
  <si>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</si>
  <si>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</si>
  <si>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</si>
  <si>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</si>
  <si>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</si>
  <si>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</si>
  <si>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</si>
  <si>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</si>
  <si>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</si>
  <si>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</si>
  <si>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</si>
  <si>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</si>
  <si>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</si>
  <si>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</si>
  <si>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</si>
  <si>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</si>
  <si>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</si>
  <si>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</si>
  <si>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</si>
  <si>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</si>
  <si>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</si>
  <si>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</si>
  <si>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</si>
  <si>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</si>
  <si>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</si>
  <si>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</si>
  <si>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</si>
  <si>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</si>
  <si>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</si>
  <si>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</si>
  <si>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</si>
  <si>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</si>
  <si>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</si>
  <si>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</si>
  <si>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</si>
  <si>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</si>
  <si>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</si>
  <si>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</si>
  <si>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</si>
  <si>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</si>
  <si>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</si>
  <si>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</si>
  <si>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</si>
  <si>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</si>
  <si>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</si>
  <si>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</si>
  <si>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</si>
  <si>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</si>
  <si>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</si>
  <si>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</si>
  <si>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</si>
  <si>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</si>
  <si>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</si>
  <si>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</si>
  <si>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</si>
  <si>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</si>
  <si>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</si>
  <si>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</si>
  <si>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</si>
  <si>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</si>
  <si>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</si>
  <si>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</si>
  <si>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</si>
  <si>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</si>
  <si>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</si>
  <si>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</si>
  <si>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</si>
  <si>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</si>
  <si>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</si>
  <si>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</si>
  <si>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</si>
  <si>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</si>
  <si>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</si>
  <si>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</si>
  <si>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</si>
  <si>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</si>
  <si>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</si>
  <si>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</si>
  <si>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</si>
  <si>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</si>
  <si>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</si>
  <si>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</si>
  <si>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</si>
  <si>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</si>
  <si>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</si>
  <si>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</si>
  <si>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</si>
  <si>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</si>
  <si>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</si>
  <si>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</si>
  <si>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</si>
  <si>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</si>
  <si>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</si>
  <si>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</si>
  <si>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</si>
  <si>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</si>
  <si>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</si>
  <si>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</si>
  <si>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</si>
  <si>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</si>
  <si>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</si>
  <si>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</si>
  <si>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</si>
  <si>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</si>
  <si>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</si>
  <si>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</si>
  <si>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</si>
  <si>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</si>
  <si>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</si>
  <si>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</si>
  <si>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</si>
  <si>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</si>
  <si>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</si>
  <si>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</si>
  <si>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</si>
  <si>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</si>
  <si>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</si>
  <si>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</si>
  <si>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</si>
  <si>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</si>
  <si>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</si>
  <si>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</si>
  <si>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</si>
  <si>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</si>
  <si>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</si>
  <si>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</si>
  <si>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</si>
  <si>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</si>
  <si>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</si>
  <si>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</si>
  <si>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</si>
  <si>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</si>
  <si>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</si>
  <si>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</si>
  <si>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</si>
  <si>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</si>
  <si>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</si>
  <si>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</si>
  <si>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</si>
  <si>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</si>
  <si>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</si>
  <si>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</si>
  <si>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</si>
  <si>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</si>
  <si>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</si>
  <si>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</si>
  <si>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</si>
  <si>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</si>
  <si>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</si>
  <si>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</si>
  <si>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</si>
  <si>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</si>
  <si>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</si>
  <si>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</si>
  <si>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</si>
  <si>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</si>
  <si>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</si>
  <si>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</si>
  <si>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</si>
  <si>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</si>
  <si>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</si>
  <si>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</si>
  <si>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</si>
  <si>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</si>
  <si>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</si>
  <si>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</si>
  <si>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</si>
  <si>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</si>
  <si>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</si>
  <si>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</si>
  <si>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</si>
  <si>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</si>
  <si>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</si>
  <si>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</si>
  <si>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</si>
  <si>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</si>
  <si>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</si>
  <si>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</si>
  <si>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</si>
  <si>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</si>
  <si>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</si>
  <si>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</si>
  <si>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</si>
  <si>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</si>
  <si>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</si>
  <si>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</si>
  <si>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</si>
  <si>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</si>
  <si>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</si>
  <si>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</si>
  <si>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</si>
  <si>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</si>
  <si>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</si>
  <si>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</si>
  <si>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</si>
  <si>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</si>
  <si>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</si>
  <si>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</si>
  <si>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</si>
  <si>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</si>
  <si>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</si>
  <si>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</si>
  <si>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</si>
  <si>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</si>
  <si>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</si>
  <si>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</si>
  <si>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</si>
  <si>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</si>
  <si>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</si>
  <si>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</si>
  <si>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</si>
  <si>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</si>
  <si>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</si>
  <si>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</si>
  <si>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</si>
  <si>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</si>
  <si>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</si>
  <si>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</si>
  <si>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</si>
  <si>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</si>
  <si>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</si>
  <si>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</si>
  <si>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</si>
  <si>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</si>
  <si>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</si>
  <si>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</si>
  <si>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</si>
  <si>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</si>
  <si>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</si>
  <si>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</si>
  <si>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</si>
  <si>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</si>
  <si>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</si>
  <si>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</si>
  <si>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</si>
  <si>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</si>
  <si>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</si>
  <si>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</si>
  <si>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</si>
  <si>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</si>
  <si>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</si>
  <si>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</si>
  <si>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</si>
  <si>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</si>
  <si>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</si>
  <si>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</si>
  <si>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</si>
  <si>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</si>
  <si>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</si>
  <si>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</si>
  <si>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</si>
  <si>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</si>
  <si>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</si>
  <si>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</si>
  <si>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</si>
  <si>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</si>
  <si>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</si>
  <si>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</si>
  <si>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</si>
  <si>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</si>
  <si>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</si>
  <si>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</si>
  <si>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</si>
  <si>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</si>
  <si>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</si>
  <si>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</si>
  <si>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</si>
  <si>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</si>
  <si>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</si>
  <si>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</si>
  <si>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</si>
  <si>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</si>
  <si>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</si>
  <si>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</si>
  <si>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</si>
  <si>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</si>
  <si>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</si>
  <si>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</si>
  <si>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</si>
  <si>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</si>
  <si>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</si>
  <si>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</si>
  <si>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</si>
  <si>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</si>
  <si>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</si>
  <si>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</si>
  <si>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</si>
  <si>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</si>
  <si>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</si>
  <si>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</si>
  <si>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</si>
  <si>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</si>
  <si>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</si>
  <si>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</si>
  <si>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</si>
  <si>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</si>
  <si>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</si>
  <si>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</si>
  <si>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</si>
  <si>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</si>
  <si>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</si>
  <si>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</si>
  <si>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</si>
  <si>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</si>
  <si>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</si>
  <si>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</si>
  <si>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</si>
  <si>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</si>
  <si>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</si>
  <si>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</si>
  <si>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</si>
  <si>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</si>
  <si>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</si>
  <si>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</si>
  <si>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</si>
  <si>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</si>
  <si>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</si>
  <si>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</si>
  <si>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</si>
  <si>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</si>
  <si>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</si>
  <si>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</si>
  <si>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</si>
  <si>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</si>
  <si>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</si>
  <si>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</si>
  <si>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</si>
  <si>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</si>
  <si>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</si>
  <si>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</si>
  <si>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</si>
  <si>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</si>
  <si>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</si>
  <si>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</si>
  <si>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</si>
  <si>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</si>
  <si>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</si>
  <si>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</si>
  <si>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</si>
  <si>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</si>
  <si>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</si>
  <si>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</si>
  <si>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</si>
  <si>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</si>
  <si>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</si>
  <si>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</si>
  <si>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</si>
  <si>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</si>
  <si>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</si>
  <si>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</si>
  <si>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</si>
  <si>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</si>
  <si>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</si>
  <si>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</si>
  <si>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</si>
  <si>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</si>
  <si>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</si>
  <si>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</si>
  <si>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</si>
  <si>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</si>
  <si>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</si>
  <si>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</si>
  <si>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</si>
  <si>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</si>
  <si>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</si>
  <si>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</si>
  <si>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</si>
  <si>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</si>
  <si>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</si>
  <si>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</si>
  <si>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</si>
  <si>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</si>
  <si>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</si>
  <si>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</si>
  <si>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</si>
  <si>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</si>
  <si>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</si>
  <si>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</si>
  <si>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</si>
  <si>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</si>
  <si>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</si>
  <si>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</si>
  <si>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</si>
  <si>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</si>
  <si>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</si>
  <si>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</si>
  <si>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</si>
  <si>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</si>
  <si>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</si>
  <si>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</si>
  <si>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</si>
  <si>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</si>
  <si>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</si>
  <si>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</si>
  <si>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</si>
  <si>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</si>
  <si>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</si>
  <si>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</si>
  <si>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</si>
  <si>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</si>
  <si>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</si>
  <si>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</si>
  <si>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</si>
  <si>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</si>
  <si>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</si>
  <si>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</si>
  <si>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</si>
  <si>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</si>
  <si>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</si>
  <si>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</si>
  <si>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</si>
  <si>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</si>
  <si>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</si>
  <si>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</si>
  <si>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</si>
  <si>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</si>
  <si>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</si>
  <si>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</si>
  <si>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</si>
  <si>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</si>
  <si>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</si>
  <si>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</si>
  <si>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</si>
  <si>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</si>
  <si>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</si>
  <si>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</si>
  <si>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</si>
  <si>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</si>
  <si>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</si>
  <si>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</si>
  <si>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</si>
  <si>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</si>
  <si>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</si>
  <si>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</si>
  <si>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</si>
  <si>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</si>
  <si>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</si>
  <si>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</si>
  <si>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</si>
  <si>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</si>
  <si>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</si>
  <si>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</si>
  <si>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</si>
  <si>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</si>
  <si>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</si>
  <si>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</si>
  <si>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</si>
  <si>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</si>
  <si>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</si>
  <si>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</si>
  <si>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</si>
  <si>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</si>
  <si>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</si>
  <si>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</si>
  <si>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</si>
  <si>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</si>
  <si>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</si>
  <si>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</si>
  <si>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</si>
  <si>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</si>
  <si>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</si>
  <si>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</si>
  <si>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</si>
  <si>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</si>
  <si>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</si>
  <si>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</si>
  <si>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</si>
  <si>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</si>
  <si>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</si>
  <si>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</si>
  <si>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</si>
  <si>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</si>
  <si>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</si>
  <si>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</si>
  <si>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</si>
  <si>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</si>
  <si>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</si>
  <si>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</si>
  <si>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</si>
  <si>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</si>
  <si>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</si>
  <si>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</si>
  <si>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</si>
  <si>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</si>
  <si>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</si>
  <si>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</si>
  <si>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</si>
  <si>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</si>
  <si>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</si>
  <si>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</si>
  <si>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</si>
  <si>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</si>
  <si>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</si>
  <si>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</si>
  <si>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</si>
  <si>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</si>
  <si>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</si>
  <si>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</si>
  <si>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</si>
  <si>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</si>
  <si>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</si>
  <si>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</si>
  <si>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</si>
  <si>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</si>
  <si>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</si>
  <si>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</si>
  <si>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</si>
  <si>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</si>
  <si>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</si>
  <si>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</si>
  <si>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</si>
  <si>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</si>
  <si>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</si>
  <si>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</si>
  <si>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</si>
  <si>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</si>
  <si>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</si>
  <si>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</si>
  <si>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</si>
  <si>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</si>
  <si>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</si>
  <si>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</si>
  <si>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</si>
  <si>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</si>
  <si>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</si>
  <si>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</si>
  <si>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</si>
  <si>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</si>
  <si>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</si>
  <si>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</si>
  <si>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</si>
  <si>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</si>
  <si>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</si>
  <si>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</si>
  <si>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</si>
  <si>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</si>
  <si>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</si>
  <si>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</si>
  <si>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</si>
  <si>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</si>
  <si>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</si>
  <si>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</si>
  <si>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</si>
  <si>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</si>
  <si>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</si>
  <si>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</si>
  <si>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</si>
  <si>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</si>
  <si>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</si>
  <si>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</si>
  <si>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</si>
  <si>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</si>
  <si>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</si>
  <si>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</si>
  <si>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</si>
  <si>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</si>
  <si>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</si>
  <si>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</si>
  <si>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</si>
  <si>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</si>
  <si>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</si>
  <si>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</si>
  <si>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</si>
  <si>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</si>
  <si>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</si>
  <si>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</si>
  <si>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</si>
  <si>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</si>
  <si>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</si>
  <si>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</si>
  <si>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</si>
  <si>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</si>
  <si>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</si>
  <si>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</si>
  <si>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</si>
  <si>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</si>
  <si>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</si>
  <si>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</si>
  <si>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</si>
  <si>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</si>
  <si>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</si>
  <si>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</si>
  <si>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</si>
  <si>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</si>
  <si>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</si>
  <si>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</si>
  <si>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</si>
  <si>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</si>
  <si>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</si>
  <si>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</si>
  <si>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</si>
  <si>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</si>
  <si>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</si>
  <si>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</si>
  <si>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</si>
  <si>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</si>
  <si>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</si>
  <si>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</si>
  <si>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</si>
  <si>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</si>
  <si>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</si>
  <si>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</si>
  <si>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</si>
  <si>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</si>
  <si>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</si>
  <si>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</si>
  <si>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</si>
  <si>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</si>
  <si>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</si>
  <si>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</si>
  <si>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</si>
  <si>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</si>
  <si>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</si>
  <si>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</si>
  <si>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</si>
  <si>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</si>
  <si>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</si>
  <si>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</si>
  <si>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</si>
  <si>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</si>
  <si>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</si>
  <si>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</si>
  <si>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</si>
  <si>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</si>
  <si>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</si>
  <si>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</si>
  <si>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</si>
  <si>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</si>
  <si>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</si>
  <si>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</si>
  <si>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</si>
  <si>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</si>
  <si>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</si>
  <si>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</si>
  <si>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</si>
  <si>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</si>
  <si>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</si>
  <si>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</si>
  <si>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</si>
  <si>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</si>
  <si>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</si>
  <si>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</si>
  <si>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</si>
  <si>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</si>
  <si>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</si>
  <si>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</si>
  <si>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</si>
  <si>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</si>
  <si>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</si>
  <si>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</si>
  <si>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</si>
  <si>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</si>
  <si>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</si>
  <si>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</si>
  <si>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</si>
  <si>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</si>
  <si>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</si>
  <si>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</si>
  <si>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</si>
  <si>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</si>
  <si>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</si>
  <si>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</si>
  <si>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</si>
  <si>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</si>
  <si>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</si>
  <si>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</si>
  <si>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</si>
  <si>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</si>
  <si>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</si>
  <si>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</si>
  <si>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</si>
  <si>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</si>
  <si>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</si>
  <si>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</si>
  <si>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</si>
  <si>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</si>
  <si>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</si>
  <si>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</si>
  <si>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</si>
  <si>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</si>
  <si>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</si>
  <si>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</si>
  <si>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</si>
  <si>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</si>
  <si>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</si>
  <si>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</si>
  <si>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</si>
  <si>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</si>
  <si>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</si>
  <si>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</si>
  <si>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</si>
  <si>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</si>
  <si>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</si>
  <si>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</si>
  <si>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</si>
  <si>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</si>
  <si>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</si>
  <si>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</si>
  <si>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</si>
  <si>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</si>
  <si>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</si>
  <si>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</si>
  <si>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</si>
  <si>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</si>
  <si>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</si>
  <si>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</si>
  <si>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</si>
  <si>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</si>
  <si>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</si>
  <si>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</si>
  <si>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</si>
  <si>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</si>
  <si>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</si>
  <si>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</si>
  <si>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</si>
  <si>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</si>
  <si>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</si>
  <si>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</si>
  <si>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</si>
  <si>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</si>
  <si>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</si>
  <si>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</si>
  <si>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</si>
  <si>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</si>
  <si>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</si>
  <si>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</si>
  <si>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</si>
  <si>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</si>
  <si>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</si>
  <si>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</si>
  <si>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</si>
  <si>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</si>
  <si>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</si>
  <si>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</si>
  <si>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</si>
  <si>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</si>
  <si>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</si>
  <si>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</si>
  <si>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</si>
  <si>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</si>
  <si>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</si>
  <si>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</si>
  <si>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</si>
  <si>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</si>
  <si>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</si>
  <si>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</si>
  <si>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</si>
  <si>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</si>
  <si>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</si>
  <si>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</si>
  <si>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</si>
  <si>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</si>
  <si>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</si>
  <si>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</si>
  <si>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</si>
  <si>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</si>
  <si>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</si>
  <si>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</si>
  <si>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</si>
  <si>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</si>
  <si>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</si>
  <si>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</si>
  <si>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</si>
  <si>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</si>
  <si>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</si>
  <si>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</si>
  <si>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</si>
  <si>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</si>
  <si>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</si>
  <si>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</si>
  <si>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</si>
  <si>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</si>
  <si>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</si>
  <si>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</si>
  <si>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</si>
  <si>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</si>
  <si>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</si>
  <si>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</si>
  <si>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</si>
  <si>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</si>
  <si>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</si>
  <si>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</si>
  <si>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</si>
  <si>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</si>
  <si>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</si>
  <si>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</si>
  <si>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</si>
  <si>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</si>
  <si>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</si>
  <si>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</si>
  <si>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</si>
  <si>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</si>
  <si>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</si>
  <si>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</si>
  <si>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</si>
  <si>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</si>
  <si>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</si>
  <si>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</si>
  <si>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</si>
  <si>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</si>
  <si>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</si>
  <si>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</si>
  <si>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</si>
  <si>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</si>
  <si>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</si>
  <si>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</si>
  <si>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</si>
  <si>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</si>
  <si>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</si>
  <si>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</si>
  <si>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</si>
  <si>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</si>
  <si>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</si>
  <si>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</si>
  <si>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</si>
  <si>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</si>
  <si>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</si>
  <si>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</si>
  <si>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</si>
  <si>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</si>
  <si>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</si>
  <si>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</si>
  <si>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</si>
  <si>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</si>
  <si>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</si>
  <si>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</si>
  <si>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</si>
  <si>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</si>
  <si>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</si>
  <si>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</si>
  <si>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</si>
  <si>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</si>
  <si>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</si>
  <si>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</si>
  <si>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</si>
  <si>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</si>
  <si>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</si>
  <si>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</si>
  <si>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</si>
  <si>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</si>
  <si>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</si>
  <si>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</si>
  <si>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</si>
  <si>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</si>
  <si>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</si>
  <si>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</si>
  <si>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</si>
  <si>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</si>
  <si>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</si>
  <si>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</si>
  <si>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</si>
  <si>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</si>
  <si>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</si>
  <si>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</si>
  <si>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</si>
  <si>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</si>
  <si>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</si>
  <si>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</si>
  <si>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</si>
  <si>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</si>
  <si>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</si>
  <si>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</si>
  <si>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</si>
  <si>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</si>
  <si>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</si>
  <si>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</si>
  <si>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</si>
  <si>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</si>
  <si>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</si>
  <si>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</si>
  <si>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</si>
  <si>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</si>
  <si>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</si>
  <si>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</si>
  <si>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</si>
  <si>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</si>
  <si>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</si>
  <si>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</si>
  <si>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</si>
  <si>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</si>
  <si>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</si>
  <si>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</si>
  <si>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</si>
  <si>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</si>
  <si>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</si>
  <si>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</si>
  <si>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</si>
  <si>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</si>
  <si>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</si>
  <si>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</si>
  <si>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</si>
  <si>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</si>
  <si>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</si>
  <si>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</si>
  <si>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</si>
  <si>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</si>
  <si>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</si>
  <si>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</si>
  <si>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</si>
  <si>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</si>
  <si>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</si>
  <si>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</si>
  <si>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</si>
  <si>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</si>
  <si>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</si>
  <si>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</si>
  <si>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</si>
  <si>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</si>
  <si>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</si>
  <si>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</si>
  <si>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</si>
  <si>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</si>
  <si>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</si>
  <si>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</si>
  <si>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</si>
  <si>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</si>
  <si>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</si>
  <si>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</si>
  <si>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</si>
  <si>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</si>
  <si>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</si>
  <si>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</si>
  <si>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</si>
  <si>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</si>
  <si>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</si>
  <si>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</si>
  <si>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</si>
  <si>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</si>
  <si>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</si>
  <si>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</si>
  <si>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</si>
  <si>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</si>
  <si>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</si>
  <si>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</si>
  <si>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</si>
  <si>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</si>
  <si>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</si>
  <si>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</si>
  <si>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</si>
  <si>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</si>
  <si>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</si>
  <si>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</si>
  <si>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</si>
  <si>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</si>
  <si>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</si>
  <si>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</si>
  <si>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</si>
  <si>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</si>
  <si>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</si>
  <si>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</si>
  <si>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</si>
  <si>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</si>
  <si>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</si>
  <si>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</si>
  <si>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</si>
  <si>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</si>
  <si>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</si>
  <si>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</si>
  <si>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</si>
  <si>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</si>
  <si>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</si>
  <si>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</si>
  <si>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</si>
  <si>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</si>
  <si>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</si>
  <si>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</si>
  <si>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</si>
  <si>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</si>
  <si>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</si>
  <si>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</si>
  <si>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</si>
  <si>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</si>
  <si>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</si>
  <si>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</si>
  <si>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</si>
  <si>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</si>
  <si>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</si>
  <si>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</si>
  <si>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</si>
  <si>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</si>
  <si>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</si>
  <si>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</si>
  <si>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</si>
  <si>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</si>
  <si>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</si>
  <si>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</si>
  <si>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</si>
  <si>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</si>
  <si>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</si>
  <si>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</si>
  <si>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</si>
  <si>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</si>
  <si>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</si>
  <si>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</si>
  <si>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</si>
  <si>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</si>
  <si>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</si>
  <si>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</si>
  <si>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</si>
  <si>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</si>
  <si>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</si>
  <si>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</si>
  <si>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</si>
  <si>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</si>
  <si>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</si>
  <si>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</si>
  <si>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</si>
  <si>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</si>
  <si>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</si>
  <si>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</si>
  <si>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</si>
  <si>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</si>
  <si>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</si>
  <si>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</si>
  <si>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</si>
  <si>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</si>
  <si>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</si>
  <si>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</si>
  <si>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</si>
  <si>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</si>
  <si>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</si>
  <si>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</si>
  <si>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</si>
  <si>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</si>
  <si>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</si>
  <si>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</si>
  <si>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</si>
  <si>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</si>
  <si>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</si>
  <si>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</si>
  <si>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</si>
  <si>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</si>
  <si>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</si>
  <si>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</si>
  <si>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</si>
  <si>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</si>
  <si>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</si>
  <si>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</si>
  <si>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</si>
  <si>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</si>
  <si>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</si>
  <si>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</si>
  <si>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</si>
  <si>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</si>
  <si>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</si>
  <si>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</si>
  <si>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</si>
  <si>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</si>
  <si>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</si>
  <si>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</si>
  <si>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</si>
  <si>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</si>
  <si>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</si>
  <si>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</si>
  <si>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</si>
  <si>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</si>
  <si>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</si>
  <si>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</si>
  <si>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</si>
  <si>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</si>
  <si>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</si>
  <si>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</si>
  <si>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</si>
  <si>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</si>
  <si>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</si>
  <si>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</si>
  <si>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</si>
  <si>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</si>
  <si>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</si>
  <si>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</si>
  <si>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</si>
  <si>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</si>
  <si>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</si>
  <si>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</si>
  <si>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</si>
  <si>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</si>
  <si>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</si>
  <si>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</si>
  <si>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</si>
  <si>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</si>
  <si>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</si>
  <si>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</si>
  <si>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</si>
  <si>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</si>
  <si>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</si>
  <si>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</si>
  <si>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</si>
  <si>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</si>
  <si>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</si>
  <si>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</si>
  <si>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</si>
  <si>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</si>
  <si>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</si>
  <si>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</si>
  <si>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</si>
  <si>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</si>
  <si>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</si>
  <si>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</si>
  <si>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</si>
  <si>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</si>
  <si>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</si>
  <si>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</si>
  <si>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</si>
  <si>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</si>
  <si>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</si>
  <si>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</si>
  <si>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</si>
  <si>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</si>
  <si>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</si>
  <si>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</si>
  <si>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</si>
  <si>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</si>
  <si>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</si>
  <si>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</si>
  <si>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</si>
  <si>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</si>
  <si>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</si>
  <si>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</si>
  <si>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</si>
  <si>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</si>
  <si>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</si>
  <si>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</si>
  <si>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</si>
  <si>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</si>
  <si>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</si>
  <si>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</si>
  <si>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</si>
  <si>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</si>
  <si>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</si>
  <si>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</si>
  <si>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</si>
  <si>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</si>
  <si>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</si>
  <si>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</si>
  <si>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</si>
  <si>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</si>
  <si>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</si>
  <si>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</si>
  <si>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</si>
  <si>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</si>
  <si>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</si>
  <si>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</si>
  <si>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</si>
  <si>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</si>
  <si>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</si>
  <si>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</si>
  <si>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</si>
  <si>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</si>
  <si>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</si>
  <si>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</si>
  <si>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</si>
  <si>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</si>
  <si>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</si>
  <si>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</si>
  <si>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</si>
  <si>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</si>
  <si>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</si>
  <si>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</si>
  <si>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</si>
  <si>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</si>
  <si>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</si>
  <si>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</si>
  <si>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</si>
  <si>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</si>
  <si>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</si>
  <si>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</si>
  <si>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</si>
  <si>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</si>
  <si>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</si>
  <si>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</si>
  <si>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</si>
  <si>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</si>
  <si>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</si>
  <si>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</si>
  <si>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</si>
  <si>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</si>
  <si>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</si>
  <si>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</si>
  <si>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</si>
  <si>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</si>
  <si>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</si>
  <si>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</si>
  <si>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</si>
  <si>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</si>
  <si>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</si>
  <si>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</si>
  <si>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</si>
  <si>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</si>
  <si>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</si>
  <si>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</si>
  <si>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</si>
  <si>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</si>
  <si>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</si>
  <si>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</si>
  <si>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</si>
  <si>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</si>
  <si>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</si>
  <si>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</si>
  <si>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</si>
  <si>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</si>
  <si>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</si>
  <si>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</si>
  <si>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</si>
  <si>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</si>
  <si>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</si>
  <si>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</si>
  <si>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</si>
  <si>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</si>
  <si>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</si>
  <si>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</si>
  <si>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</si>
  <si>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</si>
  <si>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</si>
  <si>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</si>
  <si>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</si>
  <si>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</si>
  <si>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</si>
  <si>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</si>
  <si>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</si>
  <si>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</si>
  <si>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</si>
  <si>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</si>
  <si>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</si>
  <si>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</si>
  <si>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</si>
  <si>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</si>
  <si>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</si>
  <si>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</si>
  <si>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</si>
  <si>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</si>
  <si>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</si>
  <si>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</si>
  <si>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</si>
  <si>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</si>
  <si>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</si>
  <si>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</si>
  <si>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</si>
  <si>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</si>
  <si>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</si>
  <si>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</si>
  <si>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</si>
  <si>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</si>
  <si>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</si>
  <si>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</si>
  <si>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</si>
  <si>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</si>
  <si>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</si>
  <si>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</si>
  <si>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</si>
  <si>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</si>
  <si>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</si>
  <si>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</si>
  <si>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</si>
  <si>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</si>
  <si>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</si>
  <si>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</si>
  <si>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</si>
  <si>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</si>
  <si>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</si>
  <si>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</si>
  <si>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</si>
  <si>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</si>
  <si>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</si>
  <si>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</si>
  <si>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</si>
  <si>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</si>
  <si>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</si>
  <si>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</si>
  <si>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</si>
  <si>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</si>
  <si>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</si>
  <si>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</si>
  <si>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</si>
  <si>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</si>
  <si>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</si>
  <si>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</si>
  <si>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</si>
  <si>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</si>
  <si>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</si>
  <si>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</si>
  <si>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</si>
  <si>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</si>
  <si>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</si>
  <si>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</si>
  <si>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</si>
  <si>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</si>
  <si>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</si>
  <si>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</si>
  <si>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</si>
  <si>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</si>
  <si>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</si>
  <si>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</si>
  <si>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</si>
  <si>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</si>
  <si>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</si>
  <si>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</si>
  <si>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</si>
  <si>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</si>
  <si>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</si>
  <si>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</si>
  <si>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</si>
  <si>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</si>
  <si>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</si>
  <si>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</si>
  <si>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</si>
  <si>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</si>
  <si>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</si>
  <si>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</si>
  <si>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</si>
  <si>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</si>
  <si>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</si>
  <si>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</si>
  <si>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</si>
  <si>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</si>
  <si>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</si>
  <si>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</si>
  <si>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</si>
  <si>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</si>
  <si>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</si>
  <si>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</si>
  <si>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</si>
  <si>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</si>
  <si>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</si>
  <si>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</si>
  <si>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</si>
  <si>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</si>
  <si>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</si>
  <si>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</si>
  <si>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</si>
  <si>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</si>
  <si>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</si>
  <si>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</si>
  <si>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</si>
  <si>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</si>
  <si>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</si>
  <si>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</si>
  <si>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</si>
  <si>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</si>
  <si>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</si>
  <si>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</si>
  <si>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</si>
  <si>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</si>
  <si>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</si>
  <si>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</si>
  <si>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</si>
  <si>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</si>
  <si>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</si>
  <si>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</si>
  <si>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</si>
  <si>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</si>
  <si>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</si>
  <si>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</si>
  <si>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</si>
  <si>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</si>
  <si>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</si>
  <si>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</si>
  <si>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</si>
  <si>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</si>
  <si>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</si>
  <si>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</si>
  <si>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</si>
  <si>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</si>
  <si>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</si>
  <si>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</si>
  <si>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</si>
  <si>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</si>
  <si>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</si>
  <si>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</si>
  <si>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</si>
  <si>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</si>
  <si>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</si>
  <si>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</si>
  <si>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</si>
  <si>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</si>
  <si>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</si>
  <si>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</si>
  <si>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</si>
  <si>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</si>
  <si>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</si>
  <si>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</si>
  <si>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</si>
  <si>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</si>
  <si>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</si>
  <si>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</si>
  <si>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</si>
  <si>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</si>
  <si>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</si>
  <si>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</si>
  <si>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</si>
  <si>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</si>
  <si>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</si>
  <si>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</si>
  <si>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</si>
  <si>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</si>
  <si>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</si>
  <si>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</si>
  <si>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</si>
  <si>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</si>
  <si>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</si>
  <si>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</si>
  <si>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</si>
  <si>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</si>
  <si>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</si>
  <si>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</si>
  <si>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</si>
  <si>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</si>
  <si>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</si>
  <si>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</si>
  <si>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</si>
  <si>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</si>
  <si>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</si>
  <si>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</si>
  <si>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</si>
  <si>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</si>
  <si>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</si>
  <si>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</si>
  <si>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</si>
  <si>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</si>
  <si>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</si>
  <si>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</si>
  <si>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</si>
  <si>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</si>
  <si>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</si>
  <si>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</si>
  <si>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</si>
  <si>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</si>
  <si>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</si>
  <si>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</si>
  <si>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</si>
  <si>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</si>
  <si>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</si>
  <si>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</si>
  <si>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</si>
  <si>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</si>
  <si>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</si>
  <si>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</si>
  <si>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</si>
  <si>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</si>
  <si>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</si>
  <si>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</si>
  <si>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</si>
  <si>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</si>
  <si>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</si>
  <si>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</si>
  <si>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</si>
  <si>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</si>
  <si>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</si>
  <si>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</si>
  <si>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</si>
  <si>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</si>
  <si>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</si>
  <si>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</si>
  <si>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</si>
  <si>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</si>
  <si>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</si>
  <si>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</si>
  <si>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</si>
  <si>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</si>
  <si>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</si>
  <si>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</si>
  <si>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</si>
  <si>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</si>
  <si>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</si>
  <si>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</si>
  <si>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</si>
  <si>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</si>
  <si>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</si>
  <si>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</si>
  <si>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</si>
  <si>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</si>
  <si>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</si>
  <si>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</si>
  <si>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</si>
  <si>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</si>
  <si>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</si>
  <si>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</si>
  <si>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</si>
  <si>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</si>
  <si>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</si>
  <si>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</si>
  <si>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</si>
  <si>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</si>
  <si>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</si>
  <si>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</si>
  <si>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</si>
  <si>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</si>
  <si>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</si>
  <si>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</si>
  <si>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</si>
  <si>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</si>
  <si>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</si>
  <si>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</si>
  <si>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</si>
  <si>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</si>
  <si>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</si>
  <si>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</si>
  <si>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</si>
  <si>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</si>
  <si>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</si>
  <si>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</si>
  <si>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</si>
  <si>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</si>
  <si>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</si>
  <si>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</si>
  <si>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</si>
  <si>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</si>
  <si>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</si>
  <si>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</si>
  <si>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</si>
  <si>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</si>
  <si>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</si>
  <si>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</si>
  <si>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</si>
  <si>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</si>
  <si>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</si>
  <si>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</si>
  <si>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</si>
  <si>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</si>
  <si>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</si>
  <si>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</si>
  <si>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</si>
  <si>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</si>
  <si>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</si>
  <si>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</si>
  <si>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</si>
  <si>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</si>
  <si>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</si>
  <si>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</si>
  <si>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</si>
  <si>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</si>
  <si>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</si>
  <si>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</si>
  <si>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</si>
  <si>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</si>
  <si>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</si>
  <si>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</si>
  <si>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</si>
  <si>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</si>
  <si>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</si>
  <si>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</si>
  <si>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</si>
  <si>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</si>
  <si>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</si>
  <si>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</si>
  <si>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</si>
  <si>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</si>
  <si>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</si>
  <si>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</si>
  <si>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</si>
  <si>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</si>
  <si>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</si>
  <si>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</si>
  <si>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</si>
  <si>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</si>
  <si>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</si>
  <si>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</si>
  <si>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</si>
  <si>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</si>
  <si>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</si>
  <si>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</si>
  <si>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</si>
  <si>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</si>
  <si>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</si>
  <si>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</si>
  <si>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</si>
  <si>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</si>
  <si>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</si>
  <si>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</si>
  <si>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</si>
  <si>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</si>
  <si>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</si>
  <si>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</si>
  <si>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</si>
  <si>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</si>
  <si>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</si>
  <si>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</si>
  <si>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</si>
  <si>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</si>
  <si>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</si>
  <si>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</si>
  <si>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</si>
  <si>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</si>
  <si>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</si>
  <si>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</si>
  <si>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</si>
  <si>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</si>
  <si>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</si>
  <si>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</si>
  <si>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</si>
  <si>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</si>
  <si>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</si>
  <si>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</si>
  <si>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</si>
  <si>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</si>
  <si>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</si>
  <si>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</si>
  <si>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</si>
  <si>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</si>
  <si>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</si>
  <si>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</si>
  <si>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</si>
  <si>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</si>
  <si>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</si>
  <si>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</si>
  <si>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</si>
  <si>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</si>
  <si>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</si>
  <si>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</si>
  <si>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</si>
  <si>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</si>
  <si>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</si>
  <si>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</si>
  <si>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</si>
  <si>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</si>
  <si>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</si>
  <si>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</si>
  <si>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</si>
  <si>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</si>
  <si>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</si>
  <si>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</si>
  <si>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</si>
  <si>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</si>
  <si>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</si>
  <si>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</si>
  <si>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</si>
  <si>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</si>
  <si>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</si>
  <si>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</si>
  <si>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</si>
  <si>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</si>
  <si>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</si>
  <si>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</si>
  <si>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</si>
  <si>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</si>
  <si>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</si>
  <si>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</si>
  <si>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</si>
  <si>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</si>
  <si>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</si>
  <si>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</si>
  <si>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</si>
  <si>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</si>
  <si>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</si>
  <si>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</si>
  <si>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</si>
  <si>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</si>
  <si>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</si>
  <si>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</si>
  <si>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</si>
  <si>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</si>
  <si>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</si>
  <si>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</si>
  <si>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</si>
  <si>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</si>
  <si>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</si>
  <si>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</si>
  <si>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</si>
  <si>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</si>
  <si>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</si>
  <si>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</si>
  <si>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</si>
  <si>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</si>
  <si>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</si>
  <si>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</si>
  <si>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</si>
  <si>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</si>
  <si>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</si>
  <si>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</si>
  <si>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</si>
  <si>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</si>
  <si>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</si>
  <si>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</si>
  <si>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</si>
  <si>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</si>
  <si>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</si>
  <si>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</si>
  <si>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</si>
  <si>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</si>
  <si>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</si>
  <si>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</si>
  <si>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</si>
  <si>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</si>
  <si>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</si>
  <si>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</si>
  <si>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</si>
  <si>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</si>
  <si>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</si>
  <si>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</si>
  <si>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</si>
  <si>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</si>
  <si>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</si>
  <si>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</si>
  <si>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</si>
  <si>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</si>
  <si>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</si>
  <si>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</si>
  <si>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</si>
  <si>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</si>
  <si>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</si>
  <si>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</si>
  <si>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</si>
  <si>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</si>
  <si>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</si>
  <si>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</si>
  <si>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</si>
  <si>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</si>
  <si>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</si>
  <si>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</si>
  <si>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</si>
  <si>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</si>
  <si>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</si>
  <si>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</si>
  <si>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</si>
  <si>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</si>
  <si>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</si>
  <si>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</si>
  <si>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</si>
  <si>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</si>
  <si>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</si>
  <si>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</si>
  <si>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</si>
  <si>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</si>
  <si>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</si>
  <si>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</si>
  <si>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</si>
  <si>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</si>
  <si>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</si>
  <si>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</si>
  <si>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</si>
  <si>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</si>
  <si>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</si>
  <si>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</si>
  <si>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</si>
  <si>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</si>
  <si>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</si>
  <si>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</si>
  <si>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</si>
  <si>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</si>
  <si>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</si>
  <si>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</si>
  <si>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</si>
  <si>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</si>
  <si>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</si>
  <si>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</si>
  <si>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</si>
  <si>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</si>
  <si>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</si>
  <si>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</si>
  <si>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</si>
  <si>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</si>
  <si>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</si>
  <si>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</si>
  <si>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</si>
  <si>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</si>
  <si>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</si>
  <si>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</si>
  <si>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</si>
  <si>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</si>
  <si>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</si>
  <si>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</si>
  <si>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</si>
  <si>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</si>
  <si>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</si>
  <si>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</si>
  <si>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</si>
  <si>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</si>
  <si>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</si>
  <si>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</si>
  <si>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</si>
  <si>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</si>
  <si>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</si>
  <si>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</si>
  <si>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</si>
  <si>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</si>
  <si>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</si>
  <si>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</si>
  <si>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</si>
  <si>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</si>
  <si>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</si>
  <si>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</si>
  <si>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</si>
  <si>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</si>
  <si>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</si>
  <si>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</si>
  <si>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</si>
  <si>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</si>
  <si>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</si>
  <si>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</si>
  <si>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</si>
  <si>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</si>
  <si>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</si>
  <si>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</si>
  <si>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</si>
  <si>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</si>
  <si>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</si>
  <si>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</si>
  <si>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</si>
  <si>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</si>
  <si>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</si>
  <si>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</si>
  <si>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</si>
  <si>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</si>
  <si>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</si>
  <si>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</si>
  <si>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</si>
  <si>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</si>
  <si>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</si>
  <si>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</si>
  <si>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</si>
  <si>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</si>
  <si>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</si>
  <si>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</si>
  <si>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</si>
  <si>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</si>
  <si>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</si>
  <si>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</si>
  <si>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</si>
  <si>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</si>
  <si>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</si>
  <si>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</si>
  <si>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</si>
  <si>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</si>
  <si>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</si>
  <si>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</si>
  <si>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</si>
  <si>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</si>
  <si>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</si>
  <si>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</si>
  <si>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</si>
  <si>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</si>
  <si>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</si>
  <si>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</si>
  <si>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</si>
  <si>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</si>
  <si>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</si>
  <si>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</si>
  <si>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</si>
  <si>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</si>
  <si>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</si>
  <si>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</si>
  <si>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</si>
  <si>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</si>
  <si>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</si>
  <si>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</si>
  <si>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</si>
  <si>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</si>
  <si>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</si>
  <si>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</si>
  <si>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</si>
  <si>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</si>
  <si>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</si>
  <si>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</si>
  <si>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</si>
  <si>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</si>
  <si>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</si>
  <si>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</si>
  <si>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</si>
  <si>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</si>
  <si>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</si>
  <si>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</si>
  <si>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</si>
  <si>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</si>
  <si>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</si>
  <si>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</si>
  <si>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</si>
  <si>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</si>
  <si>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</si>
  <si>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</si>
  <si>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</si>
  <si>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</si>
  <si>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</si>
  <si>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</si>
  <si>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</si>
  <si>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</si>
  <si>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</si>
  <si>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</si>
  <si>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</si>
  <si>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</si>
  <si>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</si>
  <si>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</si>
  <si>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</si>
  <si>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</si>
  <si>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</si>
  <si>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</si>
  <si>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</si>
  <si>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</si>
  <si>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</si>
  <si>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</si>
  <si>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</si>
  <si>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</si>
  <si>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</si>
  <si>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</si>
  <si>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</si>
  <si>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</si>
  <si>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</si>
  <si>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</si>
  <si>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</si>
  <si>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</si>
  <si>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</si>
  <si>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</si>
  <si>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</si>
  <si>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</si>
  <si>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</si>
  <si>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</si>
  <si>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</si>
  <si>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</si>
  <si>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</si>
  <si>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</si>
  <si>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</si>
  <si>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</si>
  <si>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</si>
  <si>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</si>
  <si>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</si>
  <si>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</si>
  <si>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</si>
  <si>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</si>
  <si>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</si>
  <si>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</si>
  <si>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</si>
  <si>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</si>
  <si>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</si>
  <si>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</si>
  <si>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</si>
  <si>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</si>
  <si>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</si>
  <si>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</si>
  <si>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</si>
  <si>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</si>
  <si>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</si>
  <si>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</si>
  <si>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</si>
  <si>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</si>
  <si>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</si>
  <si>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</si>
  <si>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</si>
  <si>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</si>
  <si>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</si>
  <si>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</si>
  <si>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</si>
  <si>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</si>
  <si>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</si>
  <si>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</si>
  <si>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</si>
  <si>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</si>
  <si>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</si>
  <si>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</si>
  <si>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</si>
  <si>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</si>
  <si>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</si>
  <si>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</si>
  <si>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</si>
  <si>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</si>
  <si>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</si>
  <si>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</si>
  <si>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</si>
  <si>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</si>
  <si>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</si>
  <si>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</si>
  <si>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</si>
  <si>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</si>
  <si>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</si>
  <si>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</si>
  <si>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</si>
  <si>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</si>
  <si>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</si>
  <si>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</si>
  <si>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</si>
  <si>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</si>
  <si>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</si>
  <si>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</si>
  <si>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</si>
  <si>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</si>
  <si>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</si>
  <si>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</si>
  <si>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</si>
  <si>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</si>
  <si>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</si>
  <si>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</si>
  <si>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</si>
  <si>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</si>
  <si>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</si>
  <si>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</si>
  <si>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</si>
  <si>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</si>
  <si>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</si>
  <si>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</si>
  <si>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</si>
  <si>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</si>
  <si>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</si>
  <si>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</si>
  <si>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</si>
  <si>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</si>
  <si>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</si>
  <si>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</si>
  <si>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</si>
  <si>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</si>
  <si>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</si>
  <si>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</si>
  <si>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</si>
  <si>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</si>
  <si>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</si>
  <si>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</si>
  <si>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</si>
  <si>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</si>
  <si>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</si>
  <si>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</si>
  <si>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</si>
  <si>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</si>
  <si>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</si>
  <si>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</si>
  <si>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</si>
  <si>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</si>
  <si>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</si>
  <si>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</si>
  <si>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</si>
  <si>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</si>
  <si>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</si>
  <si>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</si>
  <si>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</si>
  <si>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</si>
  <si>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</si>
  <si>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</si>
  <si>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</si>
  <si>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</si>
  <si>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</si>
  <si>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</si>
  <si>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</si>
  <si>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</si>
  <si>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</si>
  <si>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</si>
  <si>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</si>
  <si>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</si>
  <si>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</si>
  <si>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</si>
  <si>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</si>
  <si>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</si>
  <si>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</si>
  <si>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</si>
  <si>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</si>
  <si>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</si>
  <si>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</si>
  <si>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</si>
  <si>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</si>
  <si>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</si>
  <si>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</si>
  <si>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</si>
  <si>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</si>
  <si>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</si>
  <si>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</si>
  <si>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</si>
  <si>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</si>
  <si>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</si>
  <si>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</si>
  <si>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</si>
  <si>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</si>
  <si>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</si>
  <si>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</si>
  <si>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</si>
  <si>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</si>
  <si>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</si>
  <si>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</si>
  <si>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</si>
  <si>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</si>
  <si>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</si>
  <si>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</si>
  <si>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</si>
  <si>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</si>
  <si>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</si>
  <si>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</si>
  <si>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</si>
  <si>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</si>
  <si>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</si>
  <si>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</si>
  <si>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</si>
  <si>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</si>
  <si>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</si>
  <si>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</si>
  <si>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</si>
  <si>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</si>
  <si>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</si>
  <si>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</si>
  <si>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</si>
  <si>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</si>
  <si>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</si>
  <si>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</si>
  <si>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</si>
  <si>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</si>
  <si>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</si>
  <si>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</si>
  <si>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</si>
  <si>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</si>
  <si>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</si>
  <si>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</si>
  <si>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</si>
  <si>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</si>
  <si>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</si>
  <si>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</si>
  <si>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</si>
  <si>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</si>
  <si>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</si>
  <si>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</si>
  <si>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</si>
  <si>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</si>
  <si>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</si>
  <si>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</si>
  <si>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</si>
  <si>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</si>
  <si>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</si>
  <si>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</si>
  <si>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</si>
  <si>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</si>
  <si>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</si>
  <si>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</si>
  <si>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</si>
  <si>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</si>
  <si>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</si>
  <si>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</si>
  <si>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</si>
  <si>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</si>
  <si>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</si>
  <si>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</si>
  <si>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</si>
  <si>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</si>
  <si>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</si>
  <si>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</si>
  <si>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</si>
  <si>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</si>
  <si>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</si>
  <si>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</si>
  <si>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</si>
  <si>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</si>
  <si>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</si>
  <si>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</si>
  <si>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</si>
  <si>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</si>
  <si>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</si>
  <si>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</si>
  <si>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</si>
  <si>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</si>
  <si>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</si>
  <si>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</si>
  <si>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</si>
  <si>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</si>
  <si>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</si>
  <si>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</si>
  <si>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</si>
  <si>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</si>
  <si>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</si>
  <si>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</si>
  <si>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</si>
  <si>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</si>
  <si>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</si>
  <si>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</si>
  <si>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</si>
  <si>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</si>
  <si>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</si>
  <si>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</si>
  <si>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</si>
  <si>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</si>
  <si>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</si>
  <si>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</si>
  <si>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</si>
  <si>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</si>
  <si>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</si>
  <si>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</si>
  <si>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</si>
  <si>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</si>
  <si>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</si>
  <si>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</si>
  <si>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</si>
  <si>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</si>
  <si>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</si>
  <si>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</si>
  <si>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</si>
  <si>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</si>
  <si>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</si>
  <si>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</si>
  <si>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</si>
  <si>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</si>
  <si>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</si>
  <si>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</si>
  <si>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</si>
  <si>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</si>
  <si>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</si>
  <si>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</si>
  <si>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</si>
  <si>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</si>
  <si>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</si>
  <si>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</si>
  <si>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</si>
  <si>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</si>
  <si>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</si>
  <si>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</si>
  <si>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</si>
  <si>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</si>
  <si>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</si>
  <si>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</si>
  <si>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</si>
  <si>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</si>
  <si>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</si>
  <si>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</si>
  <si>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</si>
  <si>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</si>
  <si>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</si>
  <si>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</si>
  <si>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</si>
  <si>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</si>
  <si>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</si>
  <si>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</si>
  <si>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</si>
  <si>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</si>
  <si>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</si>
  <si>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</si>
  <si>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</si>
  <si>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</si>
  <si>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</si>
  <si>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</si>
  <si>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</si>
  <si>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</si>
  <si>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</si>
  <si>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</si>
  <si>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</si>
  <si>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</si>
  <si>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</si>
  <si>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</si>
  <si>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</si>
  <si>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</si>
  <si>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</si>
  <si>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</si>
  <si>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</si>
  <si>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</si>
  <si>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</si>
  <si>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</si>
  <si>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</si>
  <si>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</si>
  <si>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</si>
  <si>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</si>
  <si>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</si>
  <si>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</si>
  <si>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</si>
  <si>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</si>
  <si>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</si>
  <si>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</si>
  <si>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</si>
  <si>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</si>
  <si>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</si>
  <si>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</si>
  <si>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</si>
  <si>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</si>
  <si>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</si>
  <si>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</si>
  <si>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</si>
  <si>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</si>
  <si>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</si>
  <si>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</si>
  <si>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</si>
  <si>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</si>
  <si>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</si>
  <si>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</si>
  <si>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</si>
  <si>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</si>
  <si>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</si>
  <si>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</si>
  <si>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</si>
  <si>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</si>
  <si>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</si>
  <si>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</si>
  <si>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</si>
  <si>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</si>
  <si>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</si>
  <si>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</si>
  <si>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</si>
  <si>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</si>
  <si>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</si>
  <si>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</si>
  <si>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</si>
  <si>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</si>
  <si>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</si>
  <si>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</si>
  <si>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</si>
  <si>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</si>
  <si>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</si>
  <si>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</si>
  <si>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</si>
  <si>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</si>
  <si>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</si>
  <si>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</si>
  <si>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</si>
  <si>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</si>
  <si>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</si>
  <si>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</si>
  <si>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</si>
  <si>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</si>
  <si>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</si>
  <si>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</si>
  <si>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</si>
  <si>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</si>
  <si>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</si>
  <si>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</si>
  <si>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</si>
  <si>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</si>
  <si>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</si>
  <si>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</si>
  <si>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</si>
  <si>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</si>
  <si>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</si>
  <si>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</si>
  <si>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</si>
  <si>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</si>
  <si>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</si>
  <si>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</si>
  <si>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</si>
  <si>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</si>
  <si>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</si>
  <si>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</si>
  <si>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</si>
  <si>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</si>
  <si>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</si>
  <si>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</si>
  <si>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</si>
  <si>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</si>
  <si>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</si>
  <si>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</si>
  <si>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</si>
  <si>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</si>
  <si>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</si>
  <si>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</si>
  <si>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</si>
  <si>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</si>
  <si>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</si>
  <si>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</si>
  <si>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</si>
  <si>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</si>
  <si>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</si>
  <si>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</si>
  <si>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</si>
  <si>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</si>
  <si>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</si>
  <si>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</si>
  <si>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</si>
  <si>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</si>
  <si>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</si>
  <si>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</si>
  <si>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</si>
  <si>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</si>
  <si>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</si>
  <si>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</si>
  <si>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</si>
  <si>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</si>
  <si>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</si>
  <si>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</si>
  <si>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</si>
  <si>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</si>
  <si>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</si>
  <si>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</si>
  <si>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</si>
  <si>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</si>
  <si>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</si>
  <si>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</si>
  <si>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</si>
  <si>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</si>
  <si>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</si>
  <si>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</si>
  <si>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</si>
  <si>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</si>
  <si>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</si>
  <si>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</si>
  <si>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</si>
  <si>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</si>
  <si>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</si>
  <si>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</si>
  <si>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</si>
  <si>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</si>
  <si>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</si>
  <si>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</si>
  <si>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</si>
  <si>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</si>
  <si>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</si>
  <si>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</si>
  <si>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</si>
  <si>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</si>
  <si>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</si>
  <si>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</si>
  <si>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</si>
  <si>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</si>
  <si>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</si>
  <si>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</si>
  <si>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</si>
  <si>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</si>
  <si>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</si>
  <si>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</si>
  <si>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</si>
  <si>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</si>
  <si>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</si>
  <si>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</si>
  <si>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</si>
  <si>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</si>
  <si>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</si>
  <si>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</si>
  <si>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</si>
  <si>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</si>
  <si>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</si>
  <si>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</si>
  <si>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</si>
  <si>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</si>
  <si>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</si>
  <si>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</si>
  <si>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</si>
  <si>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</si>
  <si>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</si>
  <si>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</si>
  <si>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</si>
  <si>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</si>
  <si>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</si>
  <si>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</si>
  <si>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</si>
  <si>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</si>
  <si>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</si>
  <si>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</si>
  <si>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</si>
  <si>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</si>
  <si>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</si>
  <si>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</si>
  <si>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</si>
  <si>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</si>
  <si>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</si>
  <si>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</si>
  <si>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</si>
  <si>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</si>
  <si>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</si>
  <si>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</si>
  <si>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</si>
  <si>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</si>
  <si>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</si>
  <si>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</si>
  <si>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</si>
  <si>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</si>
  <si>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</si>
  <si>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</si>
  <si>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</si>
  <si>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</si>
  <si>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</si>
  <si>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</si>
  <si>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</si>
  <si>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</si>
  <si>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</si>
  <si>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</si>
  <si>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</si>
  <si>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</si>
  <si>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</si>
  <si>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</si>
  <si>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</si>
  <si>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</si>
  <si>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</si>
  <si>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</si>
  <si>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</si>
  <si>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</si>
  <si>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</si>
  <si>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</si>
  <si>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</si>
  <si>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</si>
  <si>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</si>
  <si>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</si>
  <si>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</si>
  <si>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</si>
  <si>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</si>
  <si>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</si>
  <si>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</si>
  <si>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</si>
  <si>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</si>
  <si>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</si>
  <si>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</si>
  <si>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</si>
  <si>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</si>
  <si>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</si>
  <si>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</si>
  <si>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</si>
  <si>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</si>
  <si>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</si>
  <si>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</si>
  <si>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</si>
  <si>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</si>
  <si>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</si>
  <si>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</si>
  <si>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</si>
  <si>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</si>
  <si>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</si>
  <si>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</si>
  <si>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</si>
  <si>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</si>
  <si>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</si>
  <si>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</si>
  <si>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</si>
  <si>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</si>
  <si>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</si>
  <si>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</si>
  <si>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</si>
  <si>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</si>
  <si>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</si>
  <si>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</si>
  <si>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</si>
  <si>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</si>
  <si>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</si>
  <si>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</si>
  <si>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</si>
  <si>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</si>
  <si>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</si>
  <si>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</si>
  <si>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</si>
  <si>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</si>
  <si>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</si>
  <si>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</si>
  <si>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</si>
  <si>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</si>
  <si>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</si>
  <si>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</si>
  <si>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</si>
  <si>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</si>
  <si>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</si>
  <si>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</si>
  <si>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</si>
  <si>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</si>
  <si>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</si>
  <si>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</si>
  <si>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</si>
  <si>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</si>
  <si>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</si>
  <si>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</si>
  <si>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</si>
  <si>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</si>
  <si>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</si>
  <si>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</si>
  <si>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</si>
  <si>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</si>
  <si>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</si>
  <si>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</si>
  <si>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</si>
  <si>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</si>
  <si>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</si>
  <si>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</si>
  <si>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</si>
  <si>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</si>
  <si>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</si>
  <si>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</si>
  <si>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</si>
  <si>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</si>
  <si>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</si>
  <si>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</si>
  <si>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</si>
  <si>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</si>
  <si>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</si>
  <si>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</si>
  <si>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</si>
  <si>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</si>
  <si>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</si>
  <si>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</si>
  <si>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</si>
  <si>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</si>
  <si>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</si>
  <si>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</si>
  <si>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</si>
  <si>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</si>
  <si>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</si>
  <si>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</si>
  <si>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</si>
  <si>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</si>
  <si>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</si>
  <si>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</si>
  <si>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</si>
  <si>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</si>
  <si>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</si>
  <si>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</si>
  <si>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</si>
  <si>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</si>
  <si>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</si>
  <si>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</si>
  <si>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</si>
  <si>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</si>
  <si>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</si>
  <si>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</si>
  <si>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</si>
  <si>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</si>
  <si>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</si>
  <si>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</si>
  <si>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</si>
  <si>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</si>
  <si>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</si>
  <si>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</si>
  <si>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</si>
  <si>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</si>
  <si>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</si>
  <si>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</si>
  <si>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</si>
  <si>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</si>
  <si>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</si>
  <si>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</si>
  <si>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</si>
  <si>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</si>
  <si>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</si>
  <si>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</si>
  <si>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</si>
  <si>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</si>
  <si>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</si>
  <si>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</si>
  <si>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</si>
  <si>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</si>
  <si>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</si>
  <si>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</si>
  <si>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</si>
  <si>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</si>
  <si>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</si>
  <si>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</si>
  <si>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</si>
  <si>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</si>
  <si>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</si>
  <si>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</si>
  <si>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</si>
  <si>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</si>
  <si>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</si>
  <si>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</si>
  <si>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</si>
  <si>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</si>
  <si>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</si>
  <si>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</si>
  <si>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</si>
  <si>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</si>
  <si>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</si>
  <si>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</si>
  <si>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</si>
  <si>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</si>
  <si>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</si>
  <si>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</si>
  <si>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</si>
  <si>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</si>
  <si>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</si>
  <si>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</si>
  <si>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</si>
  <si>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</si>
  <si>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</si>
  <si>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</si>
  <si>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</si>
  <si>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</si>
  <si>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</si>
  <si>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</si>
  <si>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</si>
  <si>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</si>
  <si>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</si>
  <si>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</si>
  <si>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</si>
  <si>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</si>
  <si>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</si>
  <si>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</si>
  <si>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</si>
  <si>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</si>
  <si>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</si>
  <si>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</si>
  <si>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</si>
  <si>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</si>
  <si>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</si>
  <si>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</si>
  <si>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</si>
  <si>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</si>
  <si>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</si>
  <si>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</si>
  <si>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</si>
  <si>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</si>
  <si>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</si>
  <si>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</si>
  <si>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</si>
  <si>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</si>
  <si>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</si>
  <si>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</si>
  <si>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</si>
  <si>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</si>
  <si>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</si>
  <si>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</si>
  <si>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</si>
  <si>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</si>
  <si>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</si>
  <si>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</si>
  <si>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</si>
  <si>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</si>
  <si>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</si>
  <si>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</si>
  <si>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</si>
  <si>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</si>
  <si>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</si>
  <si>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</si>
  <si>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</si>
  <si>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</si>
  <si>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</si>
  <si>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</si>
  <si>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</si>
  <si>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</si>
  <si>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</si>
  <si>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</si>
  <si>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</si>
  <si>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</si>
  <si>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</si>
  <si>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</si>
  <si>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</si>
  <si>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</si>
  <si>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</si>
  <si>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</si>
  <si>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</si>
  <si>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</si>
  <si>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</si>
  <si>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</si>
  <si>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</si>
  <si>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</si>
  <si>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</si>
  <si>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</si>
  <si>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</si>
  <si>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</si>
  <si>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</si>
  <si>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</si>
  <si>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</si>
  <si>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</si>
  <si>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</si>
  <si>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</si>
  <si>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</si>
  <si>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</si>
  <si>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</si>
  <si>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</si>
  <si>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</si>
  <si>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</si>
  <si>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</si>
  <si>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</si>
  <si>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</si>
  <si>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</si>
  <si>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</si>
  <si>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</si>
  <si>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</si>
  <si>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</si>
  <si>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</si>
  <si>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</si>
  <si>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</si>
  <si>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</si>
  <si>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</si>
  <si>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</si>
  <si>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</si>
  <si>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</si>
  <si>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</si>
  <si>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</si>
  <si>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</si>
  <si>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</si>
  <si>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</si>
  <si>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</si>
  <si>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</si>
  <si>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</si>
  <si>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</si>
  <si>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</si>
  <si>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</si>
  <si>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</si>
  <si>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</si>
  <si>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</si>
  <si>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</si>
  <si>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</si>
  <si>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</si>
  <si>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</si>
  <si>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</si>
  <si>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</si>
  <si>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</si>
  <si>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</si>
  <si>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</si>
  <si>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</si>
  <si>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</si>
  <si>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</si>
  <si>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</si>
  <si>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</si>
  <si>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</si>
  <si>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</si>
  <si>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</si>
  <si>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</si>
  <si>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</si>
  <si>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</si>
  <si>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</si>
  <si>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</si>
  <si>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</si>
  <si>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</si>
  <si>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</si>
  <si>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</si>
  <si>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</si>
  <si>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</si>
  <si>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</si>
  <si>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</si>
  <si>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</si>
  <si>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</si>
  <si>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</si>
  <si>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</si>
  <si>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</si>
  <si>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</si>
  <si>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</si>
  <si>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</si>
  <si>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</si>
  <si>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</si>
  <si>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</si>
  <si>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</si>
  <si>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</si>
  <si>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</si>
  <si>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</si>
  <si>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</si>
  <si>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</si>
  <si>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</si>
  <si>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</si>
  <si>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</si>
  <si>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</si>
  <si>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</si>
  <si>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</si>
  <si>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</si>
  <si>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</si>
  <si>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</si>
  <si>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</si>
  <si>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</si>
  <si>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</si>
  <si>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</si>
  <si>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</si>
  <si>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</si>
  <si>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</si>
  <si>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</si>
  <si>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</si>
  <si>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</si>
  <si>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</si>
  <si>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</si>
  <si>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</si>
  <si>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</si>
  <si>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</si>
  <si>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</si>
  <si>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</si>
  <si>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</si>
  <si>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</si>
  <si>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</si>
  <si>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</si>
  <si>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</si>
  <si>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</si>
  <si>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</si>
  <si>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</si>
  <si>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</si>
  <si>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</si>
  <si>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</si>
  <si>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</si>
  <si>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</si>
  <si>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</si>
  <si>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</si>
  <si>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</si>
  <si>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</si>
  <si>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</si>
  <si>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</si>
  <si>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</si>
  <si>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</si>
  <si>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</si>
  <si>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</si>
  <si>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</si>
  <si>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</si>
  <si>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</si>
  <si>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</si>
  <si>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</si>
  <si>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</si>
  <si>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</si>
  <si>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</si>
  <si>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</si>
  <si>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</si>
  <si>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</si>
  <si>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</si>
  <si>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</si>
  <si>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</si>
  <si>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</si>
  <si>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</si>
  <si>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</si>
  <si>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</si>
  <si>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</si>
  <si>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</si>
  <si>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</si>
  <si>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</si>
  <si>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</si>
  <si>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</si>
  <si>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</si>
  <si>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</si>
  <si>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</si>
  <si>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</si>
  <si>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</si>
  <si>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</si>
  <si>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</si>
  <si>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</si>
  <si>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</si>
  <si>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</si>
  <si>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</si>
  <si>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</si>
  <si>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</si>
  <si>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</si>
  <si>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</si>
  <si>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</si>
  <si>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</si>
  <si>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</si>
  <si>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</si>
  <si>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</si>
  <si>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</si>
  <si>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</si>
  <si>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</si>
  <si>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</si>
  <si>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</si>
  <si>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</si>
  <si>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</si>
  <si>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</si>
  <si>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</si>
  <si>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</si>
  <si>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</si>
  <si>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</si>
  <si>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</si>
  <si>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</si>
  <si>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</si>
  <si>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</si>
  <si>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</si>
  <si>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</si>
  <si>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</si>
  <si>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</si>
  <si>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</si>
  <si>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</si>
  <si>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</si>
  <si>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</si>
  <si>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</si>
  <si>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</si>
  <si>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</si>
  <si>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</si>
  <si>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</si>
  <si>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</si>
  <si>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</si>
  <si>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</si>
  <si>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</si>
  <si>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</si>
  <si>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</si>
  <si>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</si>
  <si>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</si>
  <si>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</si>
  <si>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</si>
  <si>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</si>
  <si>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</si>
  <si>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</si>
  <si>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</si>
  <si>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</si>
  <si>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</si>
  <si>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</si>
  <si>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</si>
  <si>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</si>
  <si>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</si>
  <si>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</si>
  <si>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</si>
  <si>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</si>
  <si>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</si>
  <si>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</si>
  <si>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</si>
  <si>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</si>
  <si>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</si>
  <si>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</si>
  <si>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</si>
  <si>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</si>
  <si>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</si>
  <si>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</si>
  <si>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</si>
  <si>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</si>
  <si>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</si>
  <si>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</si>
  <si>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</si>
  <si>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</si>
  <si>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</si>
  <si>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</si>
  <si>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</si>
  <si>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</si>
  <si>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</si>
  <si>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</si>
  <si>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</si>
  <si>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</si>
  <si>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</si>
  <si>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</si>
  <si>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</si>
  <si>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</si>
  <si>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</si>
  <si>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</si>
  <si>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</si>
  <si>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</si>
  <si>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</si>
  <si>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</si>
  <si>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</si>
  <si>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</si>
  <si>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</si>
  <si>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</si>
  <si>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</si>
  <si>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</si>
  <si>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</si>
  <si>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</si>
  <si>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</si>
  <si>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</si>
  <si>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</si>
  <si>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</si>
  <si>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</si>
  <si>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</si>
  <si>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</si>
  <si>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</si>
  <si>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</si>
  <si>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</si>
  <si>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</si>
  <si>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</si>
  <si>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</si>
  <si>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</si>
  <si>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</si>
  <si>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</si>
  <si>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</si>
  <si>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</si>
  <si>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</si>
  <si>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</si>
  <si>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</si>
  <si>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</si>
  <si>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</si>
  <si>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</si>
  <si>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</si>
  <si>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</si>
  <si>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</si>
  <si>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</si>
  <si>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</si>
  <si>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</si>
  <si>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</si>
  <si>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</si>
  <si>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</si>
  <si>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</si>
  <si>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</si>
  <si>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</si>
  <si>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</si>
  <si>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</si>
  <si>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</si>
  <si>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</si>
  <si>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</si>
  <si>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</si>
  <si>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</si>
  <si>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</si>
  <si>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</si>
  <si>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</si>
  <si>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</si>
  <si>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</si>
  <si>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</si>
  <si>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</si>
  <si>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</si>
  <si>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</si>
  <si>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</si>
  <si>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</si>
  <si>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</si>
  <si>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</si>
  <si>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</si>
  <si>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</si>
  <si>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</si>
  <si>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</si>
  <si>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</si>
  <si>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</si>
  <si>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</si>
  <si>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</si>
  <si>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</si>
  <si>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</si>
  <si>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</si>
  <si>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</si>
  <si>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</si>
  <si>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</si>
  <si>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</si>
  <si>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</si>
  <si>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</si>
  <si>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</si>
  <si>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</si>
  <si>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</si>
  <si>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</si>
  <si>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</si>
  <si>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</si>
  <si>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</si>
  <si>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</si>
  <si>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</si>
  <si>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</si>
  <si>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</si>
  <si>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</si>
  <si>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</si>
  <si>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</si>
  <si>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</si>
  <si>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</si>
  <si>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</si>
  <si>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</si>
  <si>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</si>
  <si>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</si>
  <si>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</si>
  <si>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</si>
  <si>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</si>
  <si>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</si>
  <si>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</si>
  <si>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</si>
  <si>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</si>
  <si>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</si>
  <si>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</si>
  <si>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</si>
  <si>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</si>
  <si>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</si>
  <si>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</si>
  <si>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</si>
  <si>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</si>
  <si>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</si>
  <si>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</si>
  <si>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</si>
  <si>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</si>
  <si>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</si>
  <si>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</si>
  <si>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</si>
  <si>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</si>
  <si>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</si>
  <si>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</si>
  <si>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</si>
  <si>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</si>
  <si>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</si>
  <si>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</si>
  <si>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</si>
  <si>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</si>
  <si>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</si>
  <si>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</si>
  <si>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</si>
  <si>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</si>
  <si>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</si>
  <si>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</si>
  <si>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</si>
  <si>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</si>
  <si>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</si>
  <si>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</si>
  <si>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</si>
  <si>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</si>
  <si>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</si>
  <si>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</si>
  <si>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</si>
  <si>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</si>
  <si>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</si>
  <si>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</si>
  <si>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</si>
  <si>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</si>
  <si>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</si>
  <si>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</si>
  <si>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</si>
  <si>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</si>
  <si>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</si>
  <si>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</si>
  <si>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</si>
  <si>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</si>
  <si>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</si>
  <si>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</si>
  <si>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</si>
  <si>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</si>
  <si>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</si>
  <si>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</si>
  <si>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</si>
  <si>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</si>
  <si>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</si>
  <si>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</si>
  <si>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</si>
  <si>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</si>
  <si>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</si>
  <si>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</si>
  <si>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</si>
  <si>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</si>
  <si>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</si>
  <si>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</si>
  <si>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</si>
  <si>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</si>
  <si>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</si>
  <si>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</si>
  <si>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</si>
  <si>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</si>
  <si>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</si>
  <si>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</si>
  <si>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</si>
  <si>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</si>
  <si>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</si>
  <si>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</si>
  <si>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</si>
  <si>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</si>
  <si>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</si>
  <si>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</si>
  <si>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</si>
  <si>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</si>
  <si>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</si>
  <si>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</si>
  <si>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</si>
  <si>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</si>
  <si>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</si>
  <si>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</si>
  <si>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</si>
  <si>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</si>
  <si>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</si>
  <si>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</si>
  <si>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</si>
  <si>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</si>
  <si>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</si>
  <si>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</si>
  <si>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</si>
  <si>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</si>
  <si>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</si>
  <si>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</si>
  <si>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</si>
  <si>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</si>
  <si>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</si>
  <si>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</si>
  <si>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</si>
  <si>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</si>
  <si>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</si>
  <si>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</si>
  <si>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</si>
  <si>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</si>
  <si>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</si>
  <si>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</si>
  <si>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</si>
  <si>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</si>
  <si>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</si>
  <si>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</si>
  <si>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</si>
  <si>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</si>
  <si>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</si>
  <si>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</si>
  <si>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</si>
  <si>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</si>
  <si>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</si>
  <si>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</si>
  <si>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</si>
  <si>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</si>
  <si>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</si>
  <si>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</si>
  <si>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</si>
  <si>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</si>
  <si>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</si>
  <si>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</si>
  <si>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</si>
  <si>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</si>
  <si>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</si>
  <si>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</si>
  <si>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</si>
  <si>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</si>
  <si>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</si>
  <si>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</si>
  <si>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</si>
  <si>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</si>
  <si>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</si>
  <si>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</si>
  <si>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</si>
  <si>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</si>
  <si>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</si>
  <si>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</si>
  <si>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</si>
  <si>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</si>
  <si>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</si>
  <si>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</si>
  <si>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</si>
  <si>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</si>
  <si>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</si>
  <si>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</si>
  <si>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</si>
  <si>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</si>
  <si>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</si>
  <si>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</si>
  <si>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</si>
  <si>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</si>
  <si>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</si>
  <si>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</si>
  <si>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</si>
  <si>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</si>
  <si>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</si>
  <si>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</si>
  <si>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</si>
  <si>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</si>
  <si>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</si>
  <si>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</si>
  <si>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</si>
  <si>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</si>
  <si>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</si>
  <si>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</si>
  <si>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</si>
  <si>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</si>
  <si>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</si>
  <si>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</si>
  <si>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</si>
  <si>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</si>
  <si>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</si>
  <si>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</si>
  <si>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</si>
  <si>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</si>
  <si>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</si>
  <si>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</si>
  <si>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</si>
  <si>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</si>
  <si>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</si>
  <si>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</si>
  <si>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</si>
  <si>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</si>
  <si>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</si>
  <si>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</si>
  <si>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</si>
  <si>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</si>
  <si>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</si>
  <si>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</si>
  <si>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</si>
  <si>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</si>
  <si>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</si>
  <si>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</si>
  <si>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</si>
  <si>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</si>
  <si>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</si>
  <si>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</si>
  <si>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</si>
  <si>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</si>
  <si>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</si>
  <si>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</si>
  <si>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</si>
  <si>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</si>
  <si>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</si>
  <si>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</si>
  <si>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</si>
  <si>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</si>
  <si>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</si>
  <si>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</si>
  <si>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</si>
  <si>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</si>
  <si>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</si>
  <si>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</si>
  <si>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</si>
  <si>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</si>
  <si>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</si>
  <si>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</si>
  <si>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</si>
  <si>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</si>
  <si>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</si>
  <si>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</si>
  <si>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</si>
  <si>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</si>
  <si>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</si>
  <si>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</si>
  <si>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</si>
  <si>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</si>
  <si>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</si>
  <si>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</si>
  <si>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</si>
  <si>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</si>
  <si>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</si>
  <si>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</si>
  <si>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</si>
  <si>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</si>
  <si>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</si>
  <si>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</si>
  <si>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</si>
  <si>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</si>
  <si>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</si>
  <si>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</si>
  <si>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</si>
  <si>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</si>
  <si>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</si>
  <si>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</si>
  <si>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</si>
  <si>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</si>
  <si>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</si>
  <si>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</si>
  <si>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</si>
  <si>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</si>
  <si>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</si>
  <si>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</si>
  <si>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</si>
  <si>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</si>
  <si>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</si>
  <si>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</si>
  <si>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</si>
  <si>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</si>
  <si>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</si>
  <si>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</si>
  <si>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</si>
  <si>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</si>
  <si>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</si>
  <si>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</si>
  <si>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</si>
  <si>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</si>
  <si>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</si>
  <si>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</si>
  <si>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</si>
  <si>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</si>
  <si>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</si>
  <si>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</si>
  <si>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</si>
  <si>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</si>
  <si>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</si>
  <si>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</si>
  <si>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</si>
  <si>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</si>
  <si>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</si>
  <si>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</si>
  <si>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</si>
  <si>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</si>
  <si>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</si>
  <si>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</si>
  <si>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</si>
  <si>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</si>
  <si>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</si>
  <si>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</si>
  <si>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</si>
  <si>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</si>
  <si>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</si>
  <si>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</si>
  <si>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</si>
  <si>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</si>
  <si>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</si>
  <si>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</si>
  <si>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</si>
  <si>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</si>
  <si>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</si>
  <si>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</si>
  <si>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</si>
  <si>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</si>
  <si>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</si>
  <si>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</si>
  <si>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</si>
  <si>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</si>
  <si>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</si>
  <si>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</si>
  <si>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</si>
  <si>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</si>
  <si>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</si>
  <si>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</si>
  <si>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</si>
  <si>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</si>
  <si>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</si>
  <si>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</si>
  <si>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</si>
  <si>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</si>
  <si>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</si>
  <si>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</si>
  <si>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</si>
  <si>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</si>
  <si>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</si>
  <si>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</si>
  <si>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</si>
  <si>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</si>
  <si>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</si>
  <si>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</si>
  <si>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</si>
  <si>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</si>
  <si>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</si>
  <si>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</si>
  <si>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</si>
  <si>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</si>
  <si>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</si>
  <si>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</si>
  <si>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</si>
  <si>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</si>
  <si>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</si>
  <si>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</si>
  <si>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</si>
  <si>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</si>
  <si>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</si>
  <si>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</si>
  <si>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</si>
  <si>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</si>
  <si>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</si>
  <si>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</si>
  <si>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</si>
  <si>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</si>
  <si>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</si>
  <si>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</si>
  <si>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</si>
  <si>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</si>
  <si>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</si>
  <si>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</si>
  <si>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</si>
  <si>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</si>
  <si>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</si>
  <si>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</si>
  <si>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</si>
  <si>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</si>
  <si>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</si>
  <si>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</si>
  <si>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</si>
  <si>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</si>
  <si>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</si>
  <si>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</si>
  <si>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</si>
  <si>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</si>
  <si>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</si>
  <si>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</si>
  <si>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</si>
  <si>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</si>
  <si>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</si>
  <si>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</si>
  <si>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</si>
  <si>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</si>
  <si>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</si>
  <si>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</si>
  <si>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</si>
  <si>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</si>
  <si>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</si>
  <si>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</si>
  <si>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</si>
  <si>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</si>
  <si>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</si>
  <si>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</si>
  <si>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</si>
  <si>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</si>
  <si>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</si>
  <si>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</si>
  <si>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</si>
  <si>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</si>
  <si>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</si>
  <si>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</si>
  <si>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</si>
  <si>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</si>
  <si>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</si>
  <si>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</si>
  <si>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</si>
  <si>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</si>
  <si>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</si>
  <si>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</si>
  <si>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</si>
  <si>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</si>
  <si>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</si>
  <si>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</si>
  <si>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</si>
  <si>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</si>
  <si>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</si>
  <si>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</si>
  <si>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</si>
  <si>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</si>
  <si>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</si>
  <si>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</si>
  <si>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</si>
  <si>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</si>
  <si>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</si>
  <si>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</si>
  <si>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</si>
  <si>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</si>
  <si>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</si>
  <si>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</si>
  <si>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</si>
  <si>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</si>
  <si>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</si>
  <si>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</si>
  <si>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</si>
  <si>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</si>
  <si>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</si>
  <si>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</si>
  <si>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</si>
  <si>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</si>
  <si>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</si>
  <si>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</si>
  <si>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</si>
  <si>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</si>
  <si>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</si>
  <si>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</si>
  <si>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</si>
  <si>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</si>
  <si>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</si>
  <si>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</si>
  <si>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</si>
  <si>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</si>
  <si>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</si>
  <si>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</si>
  <si>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</si>
  <si>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</si>
  <si>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</si>
  <si>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</si>
  <si>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</si>
  <si>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</si>
  <si>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</si>
  <si>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</si>
  <si>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</si>
  <si>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</si>
  <si>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</si>
  <si>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</si>
  <si>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</si>
  <si>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</si>
  <si>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</si>
  <si>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</si>
  <si>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</si>
  <si>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</si>
  <si>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</si>
  <si>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</si>
  <si>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</si>
  <si>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</si>
  <si>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</si>
  <si>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</si>
  <si>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</si>
  <si>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</si>
  <si>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</si>
  <si>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</si>
  <si>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</si>
  <si>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</si>
  <si>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</si>
  <si>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</si>
  <si>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</si>
  <si>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</si>
  <si>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</si>
  <si>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</si>
  <si>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</si>
  <si>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</si>
  <si>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</si>
  <si>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</si>
  <si>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</si>
  <si>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</si>
  <si>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</si>
  <si>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</si>
  <si>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</si>
  <si>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</si>
  <si>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</si>
  <si>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</si>
  <si>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</si>
  <si>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</si>
  <si>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</si>
  <si>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</si>
  <si>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</si>
  <si>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</si>
  <si>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</si>
  <si>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</si>
  <si>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</si>
  <si>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</si>
  <si>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</si>
  <si>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</si>
  <si>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</si>
  <si>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</si>
  <si>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</si>
  <si>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</si>
  <si>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</si>
  <si>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</si>
  <si>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</si>
  <si>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</si>
  <si>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</si>
  <si>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</si>
  <si>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</si>
  <si>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</si>
  <si>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</si>
  <si>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</si>
  <si>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</si>
  <si>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</si>
  <si>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</si>
  <si>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</si>
  <si>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</si>
  <si>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</si>
  <si>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</si>
  <si>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</si>
  <si>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</si>
  <si>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</si>
  <si>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</si>
  <si>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</si>
  <si>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</si>
  <si>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</si>
  <si>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</si>
  <si>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</si>
  <si>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</si>
  <si>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</si>
  <si>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</si>
  <si>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</si>
  <si>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</si>
  <si>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</si>
  <si>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</si>
  <si>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</si>
  <si>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</si>
  <si>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</si>
  <si>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</si>
  <si>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</si>
  <si>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</si>
  <si>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</si>
  <si>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</si>
  <si>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</si>
  <si>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</si>
  <si>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</si>
  <si>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</si>
  <si>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</si>
  <si>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</si>
  <si>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</si>
  <si>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</si>
  <si>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</si>
  <si>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</si>
  <si>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</si>
  <si>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</si>
  <si>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</si>
  <si>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</si>
  <si>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</si>
  <si>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</si>
  <si>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</si>
  <si>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</si>
  <si>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</si>
  <si>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</si>
  <si>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</si>
  <si>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</si>
  <si>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</si>
  <si>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</si>
  <si>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</si>
  <si>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</si>
  <si>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</si>
  <si>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</si>
  <si>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</si>
  <si>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</si>
  <si>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</si>
  <si>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</si>
  <si>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</si>
  <si>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</si>
  <si>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</si>
  <si>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</si>
  <si>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</si>
  <si>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</si>
  <si>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</si>
  <si>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</si>
  <si>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</si>
  <si>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</si>
  <si>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</si>
  <si>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</si>
  <si>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</si>
  <si>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</si>
  <si>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</si>
  <si>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</si>
  <si>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</si>
  <si>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</si>
  <si>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</si>
  <si>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</si>
  <si>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</si>
  <si>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</si>
  <si>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</si>
  <si>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</si>
  <si>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</si>
  <si>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</si>
  <si>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</si>
  <si>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</si>
  <si>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</si>
  <si>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</si>
  <si>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</si>
  <si>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</si>
  <si>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</si>
  <si>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</si>
  <si>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</si>
  <si>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</si>
  <si>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</si>
  <si>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</si>
  <si>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</si>
  <si>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</si>
  <si>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</si>
  <si>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</si>
  <si>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</si>
  <si>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</si>
  <si>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</si>
  <si>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</si>
  <si>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</si>
  <si>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</si>
  <si>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</si>
  <si>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</si>
  <si>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</si>
  <si>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</si>
  <si>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</si>
  <si>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</si>
  <si>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</si>
  <si>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</si>
  <si>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</si>
  <si>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</si>
  <si>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</si>
  <si>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</si>
  <si>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</si>
  <si>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</si>
  <si>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</si>
  <si>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</si>
  <si>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</si>
  <si>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</si>
  <si>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</si>
  <si>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</si>
  <si>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</si>
  <si>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</si>
  <si>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</si>
  <si>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</si>
  <si>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</si>
  <si>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</si>
  <si>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</si>
  <si>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</si>
  <si>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</si>
  <si>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</si>
  <si>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</si>
  <si>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</si>
  <si>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</si>
  <si>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</si>
  <si>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</si>
  <si>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</si>
  <si>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</si>
  <si>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</si>
  <si>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</si>
  <si>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</si>
  <si>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</si>
  <si>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</si>
  <si>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</si>
  <si>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</si>
  <si>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</si>
  <si>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</si>
  <si>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</si>
  <si>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</si>
  <si>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</si>
  <si>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</si>
  <si>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</si>
  <si>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</si>
  <si>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</si>
  <si>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</si>
  <si>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</si>
  <si>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</si>
  <si>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</si>
  <si>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</si>
  <si>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</si>
  <si>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</si>
  <si>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</si>
  <si>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</si>
  <si>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</si>
  <si>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</si>
  <si>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</si>
  <si>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</si>
  <si>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</si>
  <si>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</si>
  <si>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</si>
  <si>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</si>
  <si>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</si>
  <si>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</si>
  <si>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</si>
  <si>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</si>
  <si>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</si>
  <si>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</si>
  <si>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</si>
  <si>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</si>
  <si>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</si>
  <si>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</si>
  <si>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</si>
  <si>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</si>
  <si>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</si>
  <si>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</si>
  <si>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</si>
  <si>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</si>
  <si>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</si>
  <si>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</si>
  <si>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</si>
  <si>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</si>
  <si>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</si>
  <si>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</si>
  <si>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</si>
  <si>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</si>
  <si>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</si>
  <si>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</si>
  <si>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</si>
  <si>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</si>
  <si>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</si>
  <si>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</si>
  <si>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</si>
  <si>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</si>
  <si>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</si>
  <si>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</si>
  <si>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</si>
  <si>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</si>
  <si>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</si>
  <si>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</si>
  <si>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</si>
  <si>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</si>
  <si>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</si>
  <si>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</si>
  <si>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</si>
  <si>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</si>
  <si>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</si>
  <si>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</si>
  <si>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</si>
  <si>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</si>
  <si>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</si>
  <si>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</si>
  <si>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</si>
  <si>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</si>
  <si>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</si>
  <si>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</si>
  <si>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</si>
  <si>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</si>
  <si>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</si>
  <si>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</si>
  <si>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</si>
  <si>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</si>
  <si>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</si>
  <si>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</si>
  <si>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</si>
  <si>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</si>
  <si>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</si>
  <si>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</si>
  <si>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</si>
  <si>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</si>
  <si>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</si>
  <si>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</si>
  <si>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</si>
  <si>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</si>
  <si>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</si>
  <si>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</si>
  <si>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</si>
  <si>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</si>
  <si>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</si>
  <si>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</si>
  <si>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</si>
  <si>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</si>
  <si>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</si>
  <si>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</si>
  <si>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</si>
  <si>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</si>
  <si>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</si>
  <si>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</si>
  <si>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</si>
  <si>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</si>
  <si>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</si>
  <si>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</si>
  <si>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</si>
  <si>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</si>
  <si>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</si>
  <si>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</si>
  <si>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</si>
  <si>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</si>
  <si>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</si>
  <si>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</si>
  <si>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</si>
  <si>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</si>
  <si>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</si>
  <si>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</si>
  <si>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</si>
  <si>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</si>
  <si>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</si>
  <si>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</si>
  <si>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</si>
  <si>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</si>
  <si>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</si>
  <si>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</si>
  <si>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</si>
  <si>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</si>
  <si>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</si>
  <si>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</si>
  <si>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</si>
  <si>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</si>
  <si>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</si>
  <si>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</si>
  <si>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</si>
  <si>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</si>
  <si>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</si>
  <si>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</si>
  <si>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</si>
  <si>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</si>
  <si>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</si>
  <si>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</si>
  <si>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</si>
  <si>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</si>
  <si>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</si>
  <si>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</si>
  <si>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</si>
  <si>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</si>
  <si>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</si>
  <si>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</si>
  <si>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</si>
  <si>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</si>
  <si>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</si>
  <si>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</si>
  <si>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</si>
  <si>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</si>
  <si>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</si>
  <si>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</si>
  <si>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</si>
  <si>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</si>
  <si>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</si>
  <si>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</si>
  <si>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</si>
  <si>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</si>
  <si>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</si>
  <si>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</si>
  <si>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</si>
  <si>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</si>
  <si>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</si>
  <si>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</si>
  <si>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</si>
  <si>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</si>
  <si>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</si>
  <si>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</si>
  <si>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</si>
  <si>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</si>
  <si>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</si>
  <si>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</si>
  <si>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</si>
  <si>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</si>
  <si>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</si>
  <si>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</si>
  <si>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</si>
  <si>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</si>
  <si>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</si>
  <si>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</si>
  <si>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</si>
  <si>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</si>
  <si>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</si>
  <si>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</si>
  <si>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</si>
  <si>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</si>
  <si>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</si>
  <si>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</si>
  <si>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</si>
  <si>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</si>
  <si>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</si>
  <si>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</si>
  <si>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</si>
  <si>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</si>
  <si>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</si>
  <si>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</si>
  <si>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</si>
  <si>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</si>
  <si>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</si>
  <si>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</si>
  <si>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</si>
  <si>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</si>
  <si>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</si>
  <si>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</si>
  <si>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</si>
  <si>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</si>
  <si>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</si>
  <si>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</si>
  <si>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</si>
  <si>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</si>
  <si>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</si>
  <si>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</si>
  <si>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</si>
  <si>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</si>
  <si>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</si>
  <si>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</si>
  <si>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</si>
  <si>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</si>
  <si>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</si>
  <si>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</si>
  <si>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</si>
  <si>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</si>
  <si>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</si>
  <si>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</si>
  <si>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</si>
  <si>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</si>
  <si>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</si>
  <si>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</si>
  <si>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</si>
  <si>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</si>
  <si>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</si>
  <si>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</si>
  <si>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</si>
  <si>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</si>
  <si>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</si>
  <si>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</si>
  <si>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</si>
  <si>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</si>
  <si>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</si>
  <si>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</si>
  <si>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</si>
  <si>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</si>
  <si>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</si>
  <si>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</si>
  <si>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</si>
  <si>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</si>
  <si>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</si>
  <si>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</si>
  <si>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</si>
  <si>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</si>
  <si>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</si>
  <si>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</si>
  <si>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</si>
  <si>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</si>
  <si>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</si>
  <si>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</si>
  <si>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</si>
  <si>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</si>
  <si>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</si>
  <si>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</si>
  <si>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</si>
  <si>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</si>
  <si>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</si>
  <si>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</si>
  <si>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</si>
  <si>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</si>
  <si>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</si>
  <si>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</si>
  <si>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</si>
  <si>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</si>
  <si>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</si>
  <si>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</si>
  <si>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</si>
  <si>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</si>
  <si>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</si>
  <si>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</si>
  <si>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</si>
  <si>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</si>
  <si>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</si>
  <si>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</si>
  <si>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</si>
  <si>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</si>
  <si>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</si>
  <si>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</si>
  <si>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</si>
  <si>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</si>
  <si>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</si>
  <si>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</si>
  <si>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</si>
  <si>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</si>
  <si>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</si>
  <si>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</si>
  <si>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</si>
  <si>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</si>
  <si>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</si>
  <si>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</si>
  <si>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</si>
  <si>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</si>
  <si>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</si>
  <si>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</si>
  <si>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</si>
  <si>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</si>
  <si>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</si>
  <si>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</si>
  <si>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</si>
  <si>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</si>
  <si>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</si>
  <si>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</si>
  <si>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</si>
  <si>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</si>
  <si>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</si>
  <si>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</si>
  <si>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</si>
  <si>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</si>
  <si>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</si>
  <si>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</si>
  <si>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</si>
  <si>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</si>
  <si>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</si>
  <si>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</si>
  <si>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</si>
  <si>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</si>
  <si>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</si>
  <si>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</si>
  <si>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</si>
  <si>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</si>
  <si>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</si>
  <si>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</si>
  <si>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</si>
  <si>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</si>
  <si>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</si>
  <si>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</si>
  <si>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</si>
  <si>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</si>
  <si>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</si>
  <si>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</si>
  <si>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</si>
  <si>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</si>
  <si>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</si>
  <si>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</si>
  <si>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</si>
  <si>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</si>
  <si>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</si>
  <si>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</si>
  <si>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</si>
  <si>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</si>
  <si>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</si>
  <si>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</si>
  <si>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</si>
  <si>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</si>
  <si>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</si>
  <si>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</si>
  <si>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</si>
  <si>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</si>
  <si>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</si>
  <si>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</si>
  <si>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</si>
  <si>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</si>
  <si>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</si>
  <si>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</si>
  <si>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</si>
  <si>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</si>
  <si>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</si>
  <si>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</si>
  <si>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</si>
  <si>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</si>
  <si>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</si>
  <si>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</si>
  <si>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</si>
  <si>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</si>
  <si>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</si>
  <si>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</si>
  <si>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</si>
  <si>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</si>
  <si>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</si>
  <si>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</si>
  <si>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</si>
  <si>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</si>
  <si>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</si>
  <si>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</si>
  <si>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</si>
  <si>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</si>
  <si>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</si>
  <si>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</si>
  <si>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</si>
  <si>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</si>
  <si>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</si>
  <si>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</si>
  <si>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</si>
  <si>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</si>
  <si>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</si>
  <si>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</si>
  <si>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</si>
  <si>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</si>
  <si>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</si>
  <si>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</si>
  <si>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</si>
  <si>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</si>
  <si>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</si>
  <si>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</si>
  <si>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</si>
  <si>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</si>
  <si>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</si>
  <si>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</si>
  <si>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</si>
  <si>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</si>
  <si>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</si>
  <si>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</si>
  <si>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</si>
  <si>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</si>
  <si>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</si>
  <si>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</si>
  <si>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</si>
  <si>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</si>
  <si>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</si>
  <si>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</si>
  <si>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</si>
  <si>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</si>
  <si>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</si>
  <si>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</si>
  <si>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</si>
  <si>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</si>
  <si>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</si>
  <si>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</si>
  <si>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</si>
  <si>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</si>
  <si>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</si>
  <si>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</si>
  <si>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</si>
  <si>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</si>
  <si>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</si>
  <si>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</si>
  <si>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</si>
  <si>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</si>
  <si>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</si>
  <si>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</si>
  <si>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</si>
  <si>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</si>
  <si>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</si>
  <si>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</si>
  <si>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</si>
  <si>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</si>
  <si>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</si>
  <si>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</si>
  <si>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</si>
  <si>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</si>
  <si>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</si>
  <si>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</si>
  <si>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</si>
  <si>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</si>
  <si>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</si>
  <si>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</si>
  <si>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</si>
  <si>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</si>
  <si>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</si>
  <si>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</si>
  <si>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</si>
  <si>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</si>
  <si>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</si>
  <si>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</si>
  <si>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</si>
  <si>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</si>
  <si>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</si>
  <si>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</si>
  <si>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</si>
  <si>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</si>
  <si>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</si>
  <si>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</si>
  <si>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</si>
  <si>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</si>
  <si>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</si>
  <si>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</si>
  <si>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</si>
  <si>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</si>
  <si>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</si>
  <si>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</si>
  <si>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</si>
  <si>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</si>
  <si>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</si>
  <si>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</si>
  <si>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</si>
  <si>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</si>
  <si>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</si>
  <si>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</si>
  <si>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</si>
  <si>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</si>
  <si>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</si>
  <si>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</si>
  <si>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</si>
  <si>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</si>
  <si>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</si>
  <si>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</si>
  <si>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</si>
  <si>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</si>
  <si>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</si>
  <si>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</si>
  <si>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</si>
  <si>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</si>
  <si>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</si>
  <si>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</si>
  <si>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</si>
  <si>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</si>
  <si>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</si>
  <si>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</si>
  <si>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</si>
  <si>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</si>
  <si>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</si>
  <si>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</si>
  <si>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</si>
  <si>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</si>
  <si>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</si>
  <si>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</si>
  <si>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</si>
  <si>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</si>
  <si>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</si>
  <si>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</si>
  <si>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</si>
  <si>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</si>
  <si>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</si>
  <si>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</si>
  <si>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</si>
  <si>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</si>
  <si>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</si>
  <si>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</si>
  <si>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</si>
  <si>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</si>
  <si>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</si>
  <si>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</si>
  <si>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</si>
  <si>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</si>
  <si>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</si>
  <si>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</si>
  <si>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</si>
  <si>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</si>
  <si>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</si>
  <si>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</si>
  <si>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</si>
  <si>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</si>
  <si>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</si>
  <si>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</si>
  <si>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</si>
  <si>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</si>
  <si>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</si>
  <si>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</si>
  <si>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</si>
  <si>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</si>
  <si>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</si>
  <si>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</si>
  <si>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</si>
  <si>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</si>
  <si>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</si>
  <si>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</si>
  <si>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</si>
  <si>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</si>
  <si>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</si>
  <si>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</si>
  <si>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</si>
  <si>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</si>
  <si>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</si>
  <si>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</si>
  <si>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</si>
  <si>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</si>
  <si>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</si>
  <si>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</si>
  <si>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</si>
  <si>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</si>
  <si>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</si>
  <si>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</si>
  <si>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</si>
  <si>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</si>
  <si>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</si>
  <si>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</si>
  <si>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</si>
  <si>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</si>
  <si>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</si>
  <si>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</si>
  <si>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</si>
  <si>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</si>
  <si>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</si>
  <si>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</si>
  <si>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</si>
  <si>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</si>
  <si>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</si>
  <si>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</si>
  <si>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</si>
  <si>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</si>
  <si>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</si>
  <si>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</si>
  <si>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</si>
  <si>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</si>
  <si>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</si>
  <si>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</si>
  <si>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</si>
  <si>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</si>
  <si>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</si>
  <si>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</si>
  <si>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</si>
  <si>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</si>
  <si>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</si>
  <si>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</si>
  <si>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</si>
  <si>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</si>
  <si>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</si>
  <si>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</si>
  <si>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</si>
  <si>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</si>
  <si>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</si>
  <si>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</si>
  <si>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</si>
  <si>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</si>
  <si>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</si>
  <si>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</si>
  <si>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</si>
  <si>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</si>
  <si>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</si>
  <si>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</si>
  <si>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</si>
  <si>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</si>
  <si>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</si>
  <si>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</si>
  <si>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</si>
  <si>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</si>
  <si>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</si>
  <si>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</si>
  <si>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</si>
  <si>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</si>
  <si>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</si>
  <si>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</si>
  <si>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</si>
  <si>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</si>
  <si>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</si>
  <si>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</si>
  <si>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</si>
  <si>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</si>
  <si>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</si>
  <si>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</si>
  <si>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</si>
  <si>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</si>
  <si>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</si>
  <si>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</si>
  <si>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</si>
  <si>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</si>
  <si>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</si>
  <si>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</si>
  <si>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</si>
  <si>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</si>
  <si>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</si>
  <si>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</si>
  <si>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</si>
  <si>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</si>
  <si>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</si>
  <si>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</si>
  <si>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</si>
  <si>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</si>
  <si>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</si>
  <si>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</si>
  <si>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</si>
  <si>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</si>
  <si>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</si>
  <si>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</si>
  <si>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</si>
  <si>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</si>
  <si>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</si>
  <si>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</si>
  <si>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</si>
  <si>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</si>
  <si>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</si>
  <si>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</si>
  <si>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</si>
  <si>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</si>
  <si>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</si>
  <si>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</si>
  <si>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</si>
  <si>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</si>
  <si>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</si>
  <si>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</si>
  <si>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</si>
  <si>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</si>
  <si>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</si>
  <si>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</si>
  <si>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</si>
  <si>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</si>
  <si>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</si>
  <si>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</si>
  <si>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</si>
  <si>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</si>
  <si>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</si>
  <si>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</si>
  <si>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</si>
  <si>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</si>
  <si>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</si>
  <si>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</si>
  <si>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</si>
  <si>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</si>
  <si>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</si>
  <si>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</si>
  <si>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</si>
  <si>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</si>
  <si>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</si>
  <si>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</si>
  <si>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</si>
  <si>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</si>
  <si>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</si>
  <si>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</si>
  <si>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</si>
  <si>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</si>
  <si>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</si>
  <si>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</si>
  <si>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</si>
  <si>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</si>
  <si>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</si>
  <si>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</si>
  <si>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</si>
  <si>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</si>
  <si>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</si>
  <si>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</si>
  <si>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</si>
  <si>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</si>
  <si>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</si>
  <si>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</si>
  <si>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</si>
  <si>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</si>
  <si>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</si>
  <si>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</si>
  <si>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</si>
  <si>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</si>
  <si>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</si>
  <si>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</si>
  <si>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</si>
  <si>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</si>
  <si>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</si>
  <si>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</si>
  <si>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</si>
  <si>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</si>
  <si>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</si>
  <si>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</si>
  <si>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</si>
  <si>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</si>
  <si>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</si>
  <si>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</si>
  <si>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</si>
  <si>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</si>
  <si>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</si>
  <si>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</si>
  <si>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</si>
  <si>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</si>
  <si>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</si>
  <si>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</si>
  <si>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</si>
  <si>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</si>
  <si>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</si>
  <si>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</si>
  <si>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</si>
  <si>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</si>
  <si>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</si>
  <si>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</si>
  <si>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</si>
  <si>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</si>
  <si>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</si>
  <si>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</si>
  <si>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</si>
  <si>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</si>
  <si>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</si>
  <si>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</si>
  <si>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</si>
  <si>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</si>
  <si>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</si>
  <si>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</si>
  <si>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</si>
  <si>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</si>
  <si>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</si>
  <si>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</si>
  <si>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</si>
  <si>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</si>
  <si>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</si>
  <si>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</si>
  <si>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</si>
  <si>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</si>
  <si>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</si>
  <si>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</si>
  <si>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</si>
  <si>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</si>
  <si>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</si>
  <si>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</si>
  <si>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</si>
  <si>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</si>
  <si>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</si>
  <si>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</si>
  <si>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</si>
  <si>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</si>
  <si>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</si>
  <si>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</si>
  <si>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</si>
  <si>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</si>
  <si>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</si>
  <si>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</si>
  <si>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</si>
  <si>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</si>
  <si>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</si>
  <si>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</si>
  <si>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</si>
  <si>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</si>
  <si>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</si>
  <si>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</si>
  <si>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</si>
  <si>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</si>
  <si>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</si>
  <si>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</si>
  <si>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</si>
  <si>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</si>
  <si>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</si>
  <si>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</si>
  <si>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</si>
  <si>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</si>
  <si>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</si>
  <si>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</si>
  <si>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</si>
  <si>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</si>
  <si>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</si>
  <si>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</si>
  <si>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</si>
  <si>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</si>
  <si>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</si>
  <si>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</si>
  <si>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</si>
  <si>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</si>
  <si>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</si>
  <si>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</si>
  <si>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</si>
  <si>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</si>
  <si>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</si>
  <si>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</si>
  <si>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</si>
  <si>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</si>
  <si>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</si>
  <si>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</si>
  <si>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</si>
  <si>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</si>
  <si>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</si>
  <si>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</si>
  <si>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</si>
  <si>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</si>
  <si>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</si>
  <si>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</si>
  <si>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</si>
  <si>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</si>
  <si>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</si>
  <si>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</si>
  <si>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</si>
  <si>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</si>
  <si>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</si>
  <si>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</si>
  <si>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</si>
  <si>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</si>
  <si>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</si>
  <si>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</si>
  <si>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</si>
  <si>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</si>
  <si>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</si>
  <si>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</si>
  <si>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</si>
  <si>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</si>
  <si>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</si>
  <si>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</si>
  <si>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</si>
  <si>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</si>
  <si>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</si>
  <si>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</si>
  <si>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</si>
  <si>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</si>
  <si>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</si>
  <si>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</si>
  <si>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</si>
  <si>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</si>
  <si>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</si>
  <si>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</si>
  <si>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</si>
  <si>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</si>
  <si>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</si>
  <si>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</si>
  <si>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</si>
  <si>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</si>
  <si>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</si>
  <si>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</si>
  <si>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</si>
  <si>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</si>
  <si>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</si>
  <si>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</si>
  <si>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</si>
  <si>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</si>
  <si>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</si>
  <si>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</si>
  <si>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</si>
  <si>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</si>
  <si>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</si>
  <si>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</si>
  <si>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</si>
  <si>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</si>
  <si>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</si>
  <si>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</si>
  <si>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</si>
  <si>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</si>
  <si>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</si>
  <si>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</si>
  <si>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</si>
  <si>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</si>
  <si>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</si>
  <si>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</si>
  <si>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</si>
  <si>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</si>
  <si>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</si>
  <si>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</si>
  <si>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</si>
  <si>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</si>
  <si>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</si>
  <si>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</si>
  <si>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</si>
  <si>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</si>
  <si>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</si>
  <si>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</si>
  <si>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</si>
  <si>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</si>
  <si>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</si>
  <si>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</si>
  <si>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</si>
  <si>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</si>
  <si>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</si>
  <si>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</si>
  <si>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</si>
  <si>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</si>
  <si>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</si>
  <si>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</si>
  <si>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</si>
  <si>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</si>
  <si>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</si>
  <si>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</si>
  <si>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</si>
  <si>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</si>
  <si>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</si>
  <si>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</si>
  <si>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</si>
  <si>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</si>
  <si>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</si>
  <si>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</si>
  <si>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</si>
  <si>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</si>
  <si>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</si>
  <si>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</si>
  <si>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</si>
  <si>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</si>
  <si>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</si>
  <si>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</si>
  <si>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</si>
  <si>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</si>
  <si>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</si>
  <si>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</si>
  <si>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</si>
  <si>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</si>
  <si>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</si>
  <si>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</si>
  <si>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</si>
  <si>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</si>
  <si>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</si>
  <si>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</si>
  <si>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</si>
  <si>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</si>
  <si>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</si>
  <si>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</si>
  <si>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</si>
  <si>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</si>
  <si>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</si>
  <si>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</si>
  <si>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</si>
  <si>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</si>
  <si>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</si>
  <si>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</si>
  <si>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</si>
  <si>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</si>
  <si>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</si>
  <si>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</si>
  <si>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</si>
  <si>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</si>
  <si>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</si>
  <si>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</si>
  <si>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</si>
  <si>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</si>
  <si>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</si>
  <si>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</si>
  <si>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</si>
  <si>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</si>
  <si>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</si>
  <si>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</si>
  <si>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</si>
  <si>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</si>
  <si>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</si>
  <si>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</si>
  <si>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</si>
  <si>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</si>
  <si>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</si>
  <si>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</si>
  <si>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</si>
  <si>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</si>
  <si>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</si>
  <si>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</si>
  <si>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</si>
  <si>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</si>
  <si>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</si>
  <si>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</si>
  <si>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</si>
  <si>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</si>
  <si>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</si>
  <si>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</si>
  <si>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</si>
  <si>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</si>
  <si>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</si>
  <si>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</si>
  <si>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</si>
  <si>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</si>
  <si>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</si>
  <si>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</si>
  <si>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</si>
  <si>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</si>
  <si>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</si>
  <si>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</si>
  <si>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</si>
  <si>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</si>
  <si>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</si>
  <si>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</si>
  <si>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</si>
  <si>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</si>
  <si>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</si>
  <si>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</si>
  <si>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</si>
  <si>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</si>
  <si>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</si>
  <si>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</si>
  <si>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</si>
  <si>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</si>
  <si>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</si>
  <si>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</si>
  <si>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</si>
  <si>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</si>
  <si>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</si>
  <si>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</si>
  <si>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</si>
  <si>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</si>
  <si>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</si>
  <si>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</si>
  <si>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</si>
  <si>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</si>
  <si>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</si>
  <si>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</si>
  <si>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</si>
  <si>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</si>
  <si>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</si>
  <si>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</si>
  <si>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</si>
  <si>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</si>
  <si>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</si>
  <si>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</si>
  <si>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</si>
  <si>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</si>
  <si>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</si>
  <si>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</si>
  <si>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</si>
  <si>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</si>
  <si>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</si>
  <si>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</si>
  <si>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</si>
  <si>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</si>
  <si>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</si>
  <si>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</si>
  <si>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</si>
  <si>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</si>
  <si>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</si>
  <si>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</si>
  <si>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</si>
  <si>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</si>
  <si>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</si>
  <si>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</si>
  <si>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</si>
  <si>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</si>
  <si>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</si>
  <si>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</si>
  <si>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</si>
  <si>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</si>
  <si>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</si>
  <si>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</si>
  <si>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</si>
  <si>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</si>
  <si>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</si>
  <si>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</si>
  <si>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</si>
  <si>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</si>
  <si>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</si>
  <si>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</si>
  <si>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</si>
  <si>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</si>
  <si>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</si>
  <si>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</si>
  <si>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</si>
  <si>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</si>
  <si>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</si>
  <si>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</si>
  <si>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</si>
  <si>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</si>
  <si>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</si>
  <si>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</si>
  <si>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</si>
  <si>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</si>
  <si>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</si>
  <si>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</si>
  <si>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</si>
  <si>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</si>
  <si>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</si>
  <si>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</si>
  <si>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</si>
  <si>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</si>
  <si>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</si>
  <si>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</si>
  <si>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</si>
  <si>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</si>
  <si>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</si>
  <si>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</si>
  <si>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</si>
  <si>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</si>
  <si>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</si>
  <si>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</si>
  <si>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</si>
  <si>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</si>
  <si>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</si>
  <si>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</si>
  <si>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</si>
  <si>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</si>
  <si>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</si>
  <si>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</si>
  <si>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</si>
  <si>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</si>
  <si>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</si>
  <si>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</si>
  <si>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</si>
  <si>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</si>
  <si>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</si>
  <si>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</si>
  <si>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</si>
  <si>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</si>
  <si>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</si>
  <si>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</si>
  <si>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</si>
  <si>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</si>
  <si>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</si>
  <si>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</si>
  <si>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</si>
  <si>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</si>
  <si>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</si>
  <si>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</si>
  <si>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</si>
  <si>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</si>
  <si>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</si>
  <si>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</si>
  <si>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</si>
  <si>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</si>
  <si>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</si>
  <si>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</si>
  <si>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</si>
  <si>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</si>
  <si>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</si>
  <si>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</si>
  <si>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</si>
  <si>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</si>
  <si>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</si>
  <si>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</si>
  <si>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</si>
  <si>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</si>
  <si>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</si>
  <si>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</si>
  <si>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</si>
  <si>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</si>
  <si>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</si>
  <si>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</si>
  <si>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</si>
  <si>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</si>
  <si>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</si>
  <si>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</si>
  <si>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</si>
  <si>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</si>
  <si>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</si>
  <si>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</si>
  <si>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</si>
  <si>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</si>
  <si>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</si>
  <si>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</si>
  <si>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</si>
  <si>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</si>
  <si>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</si>
  <si>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</si>
  <si>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</si>
  <si>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</si>
  <si>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</si>
  <si>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</si>
  <si>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</si>
  <si>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</si>
  <si>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</si>
  <si>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</si>
  <si>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</si>
  <si>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</si>
  <si>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</si>
  <si>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</si>
  <si>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</si>
  <si>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</si>
  <si>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</si>
  <si>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</si>
  <si>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</si>
  <si>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</si>
  <si>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</si>
  <si>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</si>
  <si>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</si>
  <si>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</si>
  <si>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</si>
  <si>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</si>
  <si>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</si>
  <si>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</si>
  <si>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</si>
  <si>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</si>
  <si>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</si>
  <si>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</si>
  <si>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</si>
  <si>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</si>
  <si>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</si>
  <si>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</si>
  <si>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</si>
  <si>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</si>
  <si>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</si>
  <si>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</si>
  <si>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</si>
  <si>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</si>
  <si>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</si>
  <si>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</si>
  <si>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</si>
  <si>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</si>
  <si>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</si>
  <si>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</si>
  <si>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</si>
  <si>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</si>
  <si>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</si>
  <si>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</si>
  <si>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</si>
  <si>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</si>
  <si>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</si>
  <si>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</si>
  <si>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</si>
  <si>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</si>
  <si>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</si>
  <si>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</si>
  <si>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</si>
  <si>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</si>
  <si>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</si>
  <si>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</si>
  <si>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</si>
  <si>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</si>
  <si>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</si>
  <si>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</si>
  <si>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</si>
  <si>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</si>
  <si>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</si>
  <si>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</si>
  <si>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</si>
  <si>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</si>
  <si>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</si>
  <si>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</si>
  <si>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</si>
  <si>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</si>
  <si>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</si>
  <si>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</si>
  <si>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</si>
  <si>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</si>
  <si>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</si>
  <si>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</si>
  <si>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</si>
  <si>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</si>
  <si>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</si>
  <si>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</si>
  <si>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</si>
  <si>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</si>
  <si>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</si>
  <si>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</si>
  <si>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</si>
  <si>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</si>
  <si>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</si>
  <si>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</si>
  <si>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</si>
  <si>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</si>
  <si>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</si>
  <si>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</si>
  <si>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</si>
  <si>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</si>
  <si>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</si>
  <si>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</si>
  <si>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</si>
  <si>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</si>
  <si>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</si>
  <si>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</si>
  <si>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</si>
  <si>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</si>
  <si>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</si>
  <si>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</si>
  <si>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</si>
  <si>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</si>
  <si>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</si>
  <si>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</si>
  <si>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</si>
  <si>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</si>
  <si>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</si>
  <si>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</si>
  <si>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</si>
  <si>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</si>
  <si>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</si>
  <si>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</si>
  <si>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</si>
  <si>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</si>
  <si>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</si>
  <si>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</si>
  <si>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</si>
  <si>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</si>
  <si>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</si>
  <si>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</si>
  <si>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</si>
  <si>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</si>
  <si>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</si>
  <si>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</si>
  <si>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</si>
  <si>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</si>
  <si>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</si>
  <si>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</si>
  <si>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</si>
  <si>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</si>
  <si>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</si>
  <si>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</si>
  <si>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</si>
  <si>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</si>
  <si>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</si>
  <si>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</si>
  <si>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</si>
  <si>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</si>
  <si>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</si>
  <si>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</si>
  <si>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</si>
  <si>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</si>
  <si>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</si>
  <si>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</si>
  <si>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</si>
  <si>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</si>
  <si>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</si>
  <si>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</si>
  <si>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</si>
  <si>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</si>
  <si>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</si>
  <si>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</si>
  <si>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</si>
  <si>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</si>
  <si>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</si>
  <si>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</si>
  <si>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</si>
  <si>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</si>
  <si>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</si>
  <si>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</si>
  <si>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</si>
  <si>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</si>
  <si>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</si>
  <si>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</si>
  <si>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</si>
  <si>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</si>
  <si>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</si>
  <si>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</si>
  <si>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</si>
  <si>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</si>
  <si>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</si>
  <si>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</si>
  <si>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</si>
  <si>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</si>
  <si>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</si>
  <si>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</si>
  <si>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</si>
  <si>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</si>
  <si>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</si>
  <si>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</si>
  <si>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</si>
  <si>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</si>
  <si>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</si>
  <si>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</si>
  <si>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</si>
  <si>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</si>
  <si>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</si>
  <si>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</si>
  <si>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</si>
  <si>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</si>
  <si>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</si>
  <si>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</si>
  <si>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</si>
  <si>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</si>
  <si>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</si>
  <si>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</si>
  <si>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</si>
  <si>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</si>
  <si>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</si>
  <si>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</si>
  <si>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</si>
  <si>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</si>
  <si>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</si>
  <si>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</si>
  <si>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</si>
  <si>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</si>
  <si>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</si>
  <si>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</si>
  <si>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</si>
  <si>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</si>
  <si>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</si>
  <si>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</si>
  <si>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</si>
  <si>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</si>
  <si>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</si>
  <si>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</si>
  <si>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</si>
  <si>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</si>
  <si>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</si>
  <si>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</si>
  <si>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</si>
  <si>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</si>
  <si>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</si>
  <si>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</si>
  <si>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</si>
  <si>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</si>
  <si>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</si>
  <si>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</si>
  <si>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</si>
  <si>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</si>
  <si>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</si>
  <si>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</si>
  <si>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</si>
  <si>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</si>
  <si>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</si>
  <si>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</si>
  <si>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</si>
  <si>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</si>
  <si>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</si>
  <si>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</si>
  <si>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</si>
  <si>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</si>
  <si>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</si>
  <si>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</si>
  <si>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</si>
  <si>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</si>
  <si>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</si>
  <si>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</si>
  <si>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</si>
  <si>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</si>
  <si>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</si>
  <si>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</si>
  <si>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</si>
  <si>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</si>
  <si>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</si>
  <si>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</si>
  <si>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</si>
  <si>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</si>
  <si>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</si>
  <si>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</si>
  <si>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</si>
  <si>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</si>
  <si>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</si>
  <si>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</si>
  <si>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</si>
  <si>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</si>
  <si>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</si>
  <si>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</si>
  <si>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</si>
  <si>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</si>
  <si>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</si>
  <si>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</si>
  <si>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</si>
  <si>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</si>
  <si>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</si>
  <si>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</si>
  <si>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</si>
  <si>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</si>
  <si>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</si>
  <si>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</si>
  <si>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</si>
  <si>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</si>
  <si>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</si>
  <si>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</si>
  <si>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</si>
  <si>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</si>
  <si>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</si>
  <si>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</si>
  <si>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</si>
  <si>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</si>
  <si>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</si>
  <si>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</si>
  <si>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</si>
  <si>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</si>
  <si>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</si>
  <si>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</si>
  <si>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</si>
  <si>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</si>
  <si>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</si>
  <si>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</si>
  <si>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</si>
  <si>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</si>
  <si>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</si>
  <si>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</si>
  <si>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</si>
  <si>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</si>
  <si>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</si>
  <si>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</si>
  <si>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</si>
  <si>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</si>
  <si>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</si>
  <si>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</si>
  <si>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</si>
  <si>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</si>
  <si>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</si>
  <si>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</si>
  <si>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</si>
  <si>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</si>
  <si>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</si>
  <si>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</si>
  <si>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</si>
  <si>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</si>
  <si>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</si>
  <si>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</si>
  <si>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</si>
  <si>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</si>
  <si>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</si>
  <si>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</si>
  <si>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</si>
  <si>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</si>
  <si>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</si>
  <si>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</si>
  <si>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</si>
  <si>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</si>
  <si>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</si>
  <si>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</si>
  <si>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</si>
  <si>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</si>
  <si>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</si>
  <si>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</si>
  <si>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</si>
  <si>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</si>
  <si>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</si>
  <si>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</si>
  <si>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</si>
  <si>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</si>
  <si>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</si>
  <si>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</si>
  <si>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</si>
  <si>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</si>
  <si>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</si>
  <si>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</si>
  <si>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</si>
  <si>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</si>
  <si>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</si>
  <si>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</si>
  <si>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</si>
  <si>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</si>
  <si>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</si>
  <si>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</si>
  <si>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</si>
  <si>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</si>
  <si>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</si>
  <si>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</si>
  <si>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</si>
  <si>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</si>
  <si>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</si>
  <si>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</si>
  <si>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</si>
  <si>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</si>
  <si>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</si>
  <si>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</si>
  <si>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</si>
  <si>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</si>
  <si>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</si>
  <si>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</si>
  <si>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</si>
  <si>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</si>
  <si>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</si>
  <si>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</si>
  <si>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</si>
  <si>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</si>
  <si>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</si>
  <si>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</si>
  <si>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</si>
  <si>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</si>
  <si>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</si>
  <si>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</si>
  <si>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</si>
  <si>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</si>
  <si>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</si>
  <si>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</si>
  <si>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</si>
  <si>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</si>
  <si>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</si>
  <si>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</si>
  <si>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</si>
  <si>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</si>
  <si>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</si>
  <si>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</si>
  <si>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</si>
  <si>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</si>
  <si>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</si>
  <si>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</si>
  <si>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</si>
  <si>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</si>
  <si>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</si>
  <si>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</si>
  <si>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</si>
  <si>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</si>
  <si>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</si>
  <si>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</si>
  <si>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</si>
  <si>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</si>
  <si>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</si>
  <si>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</si>
  <si>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</si>
  <si>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</si>
  <si>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</si>
  <si>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</si>
  <si>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</si>
  <si>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</si>
  <si>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</si>
  <si>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</si>
  <si>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</si>
  <si>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</si>
  <si>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</si>
  <si>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</si>
  <si>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</si>
  <si>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</si>
  <si>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</si>
  <si>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</si>
  <si>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</si>
  <si>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</si>
  <si>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</si>
  <si>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</si>
  <si>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</si>
  <si>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</si>
  <si>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</si>
  <si>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</si>
  <si>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</si>
  <si>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</si>
  <si>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</si>
  <si>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</si>
  <si>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</si>
  <si>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</si>
  <si>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</si>
  <si>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</si>
  <si>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</si>
  <si>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</si>
  <si>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</si>
  <si>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</si>
  <si>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</si>
  <si>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</si>
  <si>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</si>
  <si>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</si>
  <si>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</si>
  <si>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</si>
  <si>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</si>
  <si>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</si>
  <si>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</si>
  <si>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</si>
  <si>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</si>
  <si>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</si>
  <si>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</si>
  <si>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</si>
  <si>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</si>
  <si>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</si>
  <si>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</si>
  <si>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</si>
  <si>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</si>
  <si>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</si>
  <si>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</si>
  <si>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</si>
  <si>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</si>
  <si>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</si>
  <si>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</si>
  <si>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</si>
  <si>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</si>
  <si>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</si>
  <si>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</si>
  <si>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</si>
  <si>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</si>
  <si>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</si>
  <si>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</si>
  <si>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</si>
  <si>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</si>
  <si>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</si>
  <si>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</si>
  <si>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</si>
  <si>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</si>
  <si>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</si>
  <si>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</si>
  <si>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</si>
  <si>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</si>
  <si>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</si>
  <si>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</si>
  <si>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</si>
  <si>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</si>
  <si>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</si>
  <si>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</si>
  <si>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</si>
  <si>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</si>
  <si>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</si>
  <si>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</si>
  <si>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</si>
  <si>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</si>
  <si>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</si>
  <si>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</si>
  <si>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</si>
  <si>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</si>
  <si>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</si>
  <si>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</si>
  <si>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</si>
  <si>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</si>
  <si>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</si>
  <si>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</si>
  <si>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</si>
  <si>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</si>
  <si>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</si>
  <si>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</si>
  <si>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</si>
  <si>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</si>
  <si>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</si>
  <si>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</si>
  <si>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</si>
  <si>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</si>
  <si>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</si>
  <si>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</si>
  <si>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</si>
  <si>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</si>
  <si>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</si>
  <si>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</si>
  <si>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</si>
  <si>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</si>
  <si>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</si>
  <si>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</si>
  <si>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</si>
  <si>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</si>
  <si>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</si>
  <si>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</si>
  <si>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</si>
  <si>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</si>
  <si>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</si>
  <si>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</si>
  <si>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</si>
  <si>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</si>
  <si>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</si>
  <si>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</si>
  <si>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</si>
  <si>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</si>
  <si>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</si>
  <si>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</si>
  <si>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</si>
  <si>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</si>
  <si>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</si>
  <si>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</si>
  <si>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</si>
  <si>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</si>
  <si>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</si>
  <si>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</si>
  <si>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</si>
  <si>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</si>
  <si>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</si>
  <si>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</si>
  <si>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</si>
  <si>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</si>
  <si>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</si>
  <si>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</si>
  <si>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</si>
  <si>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</si>
  <si>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</si>
  <si>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</si>
  <si>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</si>
  <si>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</si>
  <si>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</si>
  <si>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</si>
  <si>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</si>
  <si>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</si>
  <si>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</si>
  <si>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</si>
  <si>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</si>
  <si>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</si>
  <si>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</si>
  <si>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</si>
  <si>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</si>
  <si>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</si>
  <si>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</si>
  <si>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</si>
  <si>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</si>
  <si>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</si>
  <si>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</si>
  <si>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</si>
  <si>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</si>
  <si>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</si>
  <si>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</si>
  <si>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</si>
  <si>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</si>
  <si>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</si>
  <si>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</si>
  <si>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</si>
  <si>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</si>
  <si>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</si>
  <si>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</si>
  <si>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</si>
  <si>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</si>
  <si>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</si>
  <si>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</si>
  <si>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</si>
  <si>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</si>
  <si>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</si>
  <si>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</si>
  <si>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</si>
  <si>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</si>
  <si>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</si>
  <si>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</si>
  <si>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</si>
  <si>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</si>
  <si>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</si>
  <si>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</si>
  <si>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</si>
  <si>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</si>
  <si>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</si>
  <si>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</si>
  <si>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</si>
  <si>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</si>
  <si>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</si>
  <si>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</si>
  <si>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</si>
  <si>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</si>
  <si>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</si>
  <si>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</si>
  <si>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</si>
  <si>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</si>
  <si>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</si>
  <si>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</si>
  <si>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</si>
  <si>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</si>
  <si>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</si>
  <si>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</si>
  <si>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</si>
  <si>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</si>
  <si>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</si>
  <si>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</si>
  <si>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</si>
  <si>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</si>
  <si>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</si>
  <si>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</si>
  <si>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</si>
  <si>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</si>
  <si>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</si>
  <si>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</si>
  <si>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</si>
  <si>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</si>
  <si>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</si>
  <si>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</si>
  <si>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</si>
  <si>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</si>
  <si>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</si>
  <si>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</si>
  <si>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</si>
  <si>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</si>
  <si>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</si>
  <si>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</si>
  <si>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</si>
  <si>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</si>
  <si>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</si>
  <si>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</si>
  <si>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</si>
  <si>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</si>
  <si>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</si>
  <si>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</si>
  <si>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</si>
  <si>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</si>
  <si>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</si>
  <si>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</si>
  <si>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</si>
  <si>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</si>
  <si>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</si>
  <si>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</si>
  <si>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</si>
  <si>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</si>
  <si>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</si>
  <si>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</si>
  <si>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</si>
  <si>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</si>
  <si>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</si>
  <si>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</si>
  <si>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</si>
  <si>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</si>
  <si>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</si>
  <si>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</si>
  <si>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</si>
  <si>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</si>
  <si>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</si>
  <si>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</si>
  <si>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</si>
  <si>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</si>
  <si>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</si>
  <si>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</si>
  <si>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</si>
  <si>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</si>
  <si>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</si>
  <si>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</si>
  <si>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</si>
  <si>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</si>
  <si>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</si>
  <si>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</si>
  <si>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</si>
  <si>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</si>
  <si>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</si>
  <si>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</si>
  <si>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</si>
  <si>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</si>
  <si>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</si>
  <si>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</si>
  <si>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</si>
  <si>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</si>
  <si>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</si>
  <si>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</si>
  <si>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</si>
  <si>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</si>
  <si>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</si>
  <si>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</si>
  <si>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</si>
  <si>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</si>
  <si>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</si>
  <si>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</si>
  <si>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</si>
  <si>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</si>
  <si>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</si>
  <si>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</si>
  <si>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</si>
  <si>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</si>
  <si>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</si>
  <si>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</si>
  <si>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</si>
  <si>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</si>
  <si>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</si>
  <si>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</si>
  <si>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</si>
  <si>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</si>
  <si>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</si>
  <si>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</si>
  <si>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</si>
  <si>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</si>
  <si>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</si>
  <si>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</si>
  <si>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</si>
  <si>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</si>
  <si>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</si>
  <si>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</si>
  <si>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</si>
  <si>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</si>
  <si>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</si>
  <si>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</si>
  <si>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</si>
  <si>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</si>
  <si>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</si>
  <si>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</si>
  <si>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</si>
  <si>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</si>
  <si>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</si>
  <si>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</si>
  <si>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</si>
  <si>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</si>
  <si>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</si>
  <si>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</si>
  <si>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</si>
  <si>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</si>
  <si>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</si>
  <si>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</si>
  <si>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</si>
  <si>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</si>
  <si>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</si>
  <si>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</si>
  <si>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</si>
  <si>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</si>
  <si>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</si>
  <si>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</si>
  <si>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</si>
  <si>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</si>
  <si>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</si>
  <si>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</si>
  <si>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</si>
  <si>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</si>
  <si>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</si>
  <si>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</si>
  <si>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</si>
  <si>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</si>
  <si>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</si>
  <si>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</si>
  <si>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</si>
  <si>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</si>
  <si>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</si>
  <si>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</si>
  <si>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</si>
  <si>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</si>
  <si>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</si>
  <si>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</si>
  <si>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</si>
  <si>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</si>
  <si>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</si>
  <si>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</si>
  <si>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</si>
  <si>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</si>
  <si>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</si>
  <si>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</si>
  <si>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</si>
  <si>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</si>
  <si>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</si>
  <si>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</si>
  <si>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</si>
  <si>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</si>
  <si>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</si>
  <si>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</si>
  <si>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</si>
  <si>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</si>
  <si>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</si>
  <si>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</si>
  <si>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</si>
  <si>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</si>
  <si>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</si>
  <si>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</si>
  <si>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</si>
  <si>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</si>
  <si>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</si>
  <si>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</si>
  <si>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</si>
  <si>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</si>
  <si>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</si>
  <si>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</si>
  <si>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</si>
  <si>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</si>
  <si>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</si>
  <si>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</si>
  <si>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</si>
  <si>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</si>
  <si>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</si>
  <si>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</si>
  <si>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</si>
  <si>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</si>
  <si>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</si>
  <si>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</si>
  <si>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</si>
  <si>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</si>
  <si>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</si>
  <si>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</si>
  <si>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</si>
  <si>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</si>
  <si>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</si>
  <si>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</si>
  <si>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</si>
  <si>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</si>
  <si>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</si>
  <si>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</si>
  <si>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</si>
  <si>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</si>
  <si>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</si>
  <si>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</si>
  <si>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</si>
  <si>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</si>
  <si>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</si>
  <si>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</si>
  <si>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</si>
  <si>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</si>
  <si>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</si>
  <si>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</si>
  <si>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</si>
  <si>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</si>
  <si>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</si>
  <si>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</si>
  <si>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</si>
  <si>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</si>
  <si>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</si>
  <si>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</si>
  <si>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</si>
  <si>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</si>
  <si>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</si>
  <si>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</si>
  <si>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</si>
  <si>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</si>
  <si>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</si>
  <si>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</si>
  <si>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</si>
  <si>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</si>
  <si>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</si>
  <si>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</si>
  <si>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</si>
  <si>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</si>
  <si>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</si>
  <si>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</si>
  <si>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</si>
  <si>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</si>
  <si>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</si>
  <si>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</si>
  <si>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</si>
  <si>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</si>
  <si>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</si>
  <si>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</si>
  <si>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</si>
  <si>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</si>
  <si>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</si>
  <si>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</si>
  <si>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</si>
  <si>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</si>
  <si>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</si>
  <si>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</si>
  <si>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</si>
  <si>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</si>
  <si>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</si>
  <si>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</si>
  <si>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</si>
  <si>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</si>
  <si>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</si>
  <si>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</si>
  <si>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</si>
  <si>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</si>
  <si>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</si>
  <si>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</si>
  <si>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</si>
  <si>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</si>
  <si>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</si>
  <si>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</si>
  <si>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</si>
  <si>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</si>
  <si>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</si>
  <si>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</si>
  <si>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</si>
  <si>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</si>
  <si>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</si>
  <si>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</si>
  <si>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</si>
  <si>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</si>
  <si>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</si>
  <si>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</si>
  <si>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</si>
  <si>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</si>
  <si>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</si>
  <si>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</si>
  <si>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</si>
  <si>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</si>
  <si>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</si>
  <si>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</si>
  <si>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</si>
  <si>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</si>
  <si>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</si>
  <si>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</si>
  <si>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</si>
  <si>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</si>
  <si>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</si>
  <si>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</si>
  <si>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</si>
  <si>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</si>
  <si>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</si>
  <si>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</si>
  <si>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</si>
  <si>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</si>
  <si>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</si>
  <si>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</si>
  <si>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</si>
  <si>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</si>
  <si>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</si>
  <si>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</si>
  <si>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</si>
  <si>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</si>
  <si>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</si>
  <si>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</si>
  <si>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</si>
  <si>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</si>
  <si>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</si>
  <si>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</si>
  <si>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</si>
  <si>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</si>
  <si>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</si>
  <si>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</si>
  <si>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</si>
  <si>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</si>
  <si>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</si>
  <si>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</si>
  <si>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</si>
  <si>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</si>
  <si>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</si>
  <si>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</si>
  <si>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</si>
  <si>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</si>
  <si>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</si>
  <si>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</si>
  <si>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</si>
  <si>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</si>
  <si>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</si>
  <si>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</si>
  <si>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</si>
  <si>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</si>
  <si>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</si>
  <si>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</si>
  <si>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</si>
  <si>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</si>
  <si>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</si>
  <si>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</si>
  <si>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</si>
  <si>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</si>
  <si>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</si>
  <si>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</si>
  <si>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</si>
  <si>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</si>
  <si>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</si>
  <si>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</si>
  <si>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</si>
  <si>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</si>
  <si>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</si>
  <si>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</si>
  <si>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</si>
  <si>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</si>
  <si>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</si>
  <si>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</si>
  <si>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</si>
  <si>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</si>
  <si>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</si>
  <si>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</si>
  <si>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</si>
  <si>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</si>
  <si>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</si>
  <si>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</si>
  <si>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</si>
  <si>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</si>
  <si>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</si>
  <si>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</si>
  <si>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</si>
  <si>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</si>
  <si>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</si>
  <si>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</si>
  <si>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</si>
  <si>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</si>
  <si>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</si>
  <si>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</si>
  <si>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</si>
  <si>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</si>
  <si>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</si>
  <si>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</si>
  <si>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</si>
  <si>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</si>
  <si>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</si>
  <si>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</si>
  <si>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</si>
  <si>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</si>
  <si>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</si>
  <si>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</si>
  <si>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</si>
  <si>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</si>
  <si>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</si>
  <si>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</si>
  <si>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</si>
  <si>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</si>
  <si>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</si>
  <si>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</si>
  <si>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</si>
  <si>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</si>
  <si>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</si>
  <si>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</si>
  <si>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</si>
  <si>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</si>
  <si>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</si>
  <si>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</si>
  <si>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</si>
  <si>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</si>
  <si>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</si>
  <si>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</si>
  <si>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</si>
  <si>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</si>
  <si>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</si>
  <si>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</si>
  <si>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</si>
  <si>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</si>
  <si>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</si>
  <si>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</si>
  <si>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</si>
  <si>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</si>
  <si>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</si>
  <si>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</si>
  <si>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</si>
  <si>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</si>
  <si>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</si>
  <si>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</si>
  <si>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</si>
  <si>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</si>
  <si>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</si>
  <si>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</si>
  <si>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</si>
  <si>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</si>
  <si>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</si>
  <si>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</si>
  <si>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</si>
  <si>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</si>
  <si>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</si>
  <si>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</si>
  <si>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</si>
  <si>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</si>
  <si>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</si>
  <si>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</si>
  <si>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</si>
  <si>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</si>
  <si>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</si>
  <si>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</si>
  <si>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</si>
  <si>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</si>
  <si>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</si>
  <si>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</si>
  <si>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</si>
  <si>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</si>
  <si>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</si>
  <si>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</si>
  <si>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</si>
  <si>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</si>
  <si>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</si>
  <si>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</si>
  <si>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</si>
  <si>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</si>
  <si>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</si>
  <si>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</si>
  <si>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</si>
  <si>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</si>
  <si>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</si>
  <si>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</si>
  <si>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</si>
  <si>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</si>
  <si>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</si>
  <si>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</si>
  <si>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</si>
  <si>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</si>
  <si>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</si>
  <si>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</si>
  <si>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</si>
  <si>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</si>
  <si>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</si>
  <si>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</si>
  <si>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</si>
  <si>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</si>
  <si>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</si>
  <si>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</si>
  <si>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</si>
  <si>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</si>
  <si>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</si>
  <si>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</si>
  <si>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</si>
  <si>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</si>
  <si>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</si>
  <si>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</si>
  <si>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</si>
  <si>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</si>
  <si>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</si>
  <si>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</si>
  <si>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</si>
  <si>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</si>
  <si>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</si>
  <si>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</si>
  <si>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</si>
  <si>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</si>
  <si>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</si>
  <si>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</si>
  <si>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</si>
  <si>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</si>
  <si>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</si>
  <si>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</si>
  <si>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</si>
  <si>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</si>
  <si>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</si>
  <si>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</si>
  <si>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</si>
  <si>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</si>
  <si>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</si>
  <si>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</si>
  <si>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</si>
  <si>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</si>
  <si>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</si>
  <si>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</si>
  <si>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</si>
  <si>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</si>
  <si>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</si>
  <si>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</si>
  <si>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</si>
  <si>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</si>
  <si>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</si>
  <si>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</si>
  <si>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</si>
  <si>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</si>
  <si>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</si>
  <si>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</si>
  <si>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</si>
  <si>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</si>
  <si>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</si>
  <si>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</si>
  <si>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</si>
  <si>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</si>
  <si>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</si>
  <si>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</si>
  <si>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</si>
  <si>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</si>
  <si>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</si>
  <si>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</si>
  <si>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</si>
  <si>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</si>
  <si>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</si>
  <si>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</si>
  <si>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</si>
  <si>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</si>
  <si>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</si>
  <si>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</si>
  <si>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</si>
  <si>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</si>
  <si>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</si>
  <si>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</si>
  <si>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</si>
  <si>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</si>
  <si>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</si>
  <si>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</si>
  <si>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</si>
  <si>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</si>
  <si>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</si>
  <si>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</si>
  <si>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</si>
  <si>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</si>
  <si>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</si>
  <si>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</si>
  <si>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</si>
  <si>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</si>
  <si>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</si>
  <si>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</si>
  <si>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</si>
  <si>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</si>
  <si>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</si>
  <si>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</si>
  <si>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</si>
  <si>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</si>
  <si>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</si>
  <si>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</si>
  <si>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</si>
  <si>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</si>
  <si>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</si>
  <si>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</si>
  <si>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</si>
  <si>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</si>
  <si>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</si>
  <si>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</si>
  <si>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</si>
  <si>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</si>
  <si>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</si>
  <si>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</si>
  <si>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</si>
  <si>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</si>
  <si>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</si>
  <si>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</si>
  <si>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</si>
  <si>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</si>
  <si>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</si>
  <si>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</si>
  <si>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</si>
  <si>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</si>
  <si>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</si>
  <si>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</si>
  <si>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</si>
  <si>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</si>
  <si>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</si>
  <si>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</si>
  <si>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</si>
  <si>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</si>
  <si>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</si>
  <si>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</si>
  <si>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</si>
  <si>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</si>
  <si>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</si>
  <si>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</si>
  <si>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</si>
  <si>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</si>
  <si>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</si>
  <si>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</si>
  <si>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</si>
  <si>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</si>
  <si>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</si>
  <si>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</si>
  <si>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</si>
  <si>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</si>
  <si>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</si>
  <si>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</si>
  <si>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</si>
  <si>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</si>
  <si>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</si>
  <si>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</si>
  <si>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</si>
  <si>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</si>
  <si>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</si>
  <si>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</si>
  <si>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</si>
  <si>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</si>
  <si>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</si>
  <si>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</si>
  <si>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</si>
  <si>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</si>
  <si>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</si>
  <si>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</si>
  <si>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</si>
  <si>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</si>
  <si>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</si>
  <si>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</si>
  <si>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</si>
  <si>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</si>
  <si>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</si>
  <si>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</si>
  <si>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</si>
  <si>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</si>
  <si>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</si>
  <si>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</si>
  <si>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</si>
  <si>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</si>
  <si>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</si>
  <si>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</si>
  <si>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</si>
  <si>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</si>
  <si>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</si>
  <si>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</si>
  <si>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</si>
  <si>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</si>
  <si>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</si>
  <si>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</si>
  <si>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</si>
  <si>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</si>
  <si>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</si>
  <si>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</si>
  <si>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</si>
  <si>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</si>
  <si>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</si>
  <si>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</si>
  <si>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</si>
  <si>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</si>
  <si>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</si>
  <si>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</si>
  <si>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</si>
  <si>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</si>
  <si>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</si>
  <si>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</si>
  <si>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</si>
  <si>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</si>
  <si>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</si>
  <si>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</si>
  <si>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</si>
  <si>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</si>
  <si>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</si>
  <si>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</si>
  <si>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</si>
  <si>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</si>
  <si>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</si>
  <si>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</si>
  <si>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</si>
  <si>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</si>
  <si>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</si>
  <si>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</si>
  <si>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</si>
  <si>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</si>
  <si>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</si>
  <si>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</si>
  <si>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</si>
  <si>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</si>
  <si>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</si>
  <si>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</si>
  <si>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</si>
  <si>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</si>
  <si>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</si>
  <si>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</si>
  <si>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</si>
  <si>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</si>
  <si>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</si>
  <si>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</si>
  <si>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</si>
  <si>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</si>
  <si>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</si>
  <si>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</si>
  <si>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</si>
  <si>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</si>
  <si>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</si>
  <si>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</si>
  <si>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</si>
  <si>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</si>
  <si>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</si>
  <si>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</si>
  <si>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</si>
  <si>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</si>
  <si>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</si>
  <si>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</si>
  <si>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</si>
  <si>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</si>
  <si>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</si>
  <si>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</si>
  <si>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</si>
  <si>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</si>
  <si>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</si>
  <si>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</si>
  <si>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</si>
  <si>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</si>
  <si>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</si>
  <si>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</si>
  <si>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</si>
  <si>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</si>
  <si>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</si>
  <si>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</si>
  <si>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</si>
  <si>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</si>
  <si>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</si>
  <si>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</si>
  <si>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</si>
  <si>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</si>
  <si>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</si>
  <si>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</si>
  <si>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</si>
  <si>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</si>
  <si>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</si>
  <si>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</si>
  <si>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</si>
  <si>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</si>
  <si>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</si>
  <si>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</si>
  <si>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</si>
  <si>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</si>
  <si>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</si>
  <si>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</si>
  <si>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</si>
  <si>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</si>
  <si>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</si>
  <si>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</si>
  <si>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</si>
  <si>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</si>
  <si>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</si>
  <si>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</si>
  <si>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</si>
  <si>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</si>
  <si>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</si>
  <si>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</si>
  <si>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</si>
  <si>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</si>
  <si>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</si>
  <si>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</si>
  <si>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</si>
  <si>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</si>
  <si>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</si>
  <si>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</si>
  <si>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</si>
  <si>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</si>
  <si>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</si>
  <si>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</si>
  <si>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</si>
  <si>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</si>
  <si>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</si>
  <si>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</si>
  <si>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</si>
  <si>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</si>
  <si>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</si>
  <si>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</si>
  <si>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</si>
  <si>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</si>
  <si>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</si>
  <si>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</si>
  <si>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</si>
  <si>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</si>
  <si>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</si>
  <si>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</si>
  <si>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</si>
  <si>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</si>
  <si>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</si>
  <si>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</si>
  <si>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</si>
  <si>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</si>
  <si>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</si>
  <si>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</si>
  <si>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</si>
  <si>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</si>
  <si>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</si>
  <si>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</si>
  <si>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</si>
  <si>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</si>
  <si>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</si>
  <si>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</si>
  <si>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</si>
  <si>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</si>
  <si>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</si>
  <si>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</si>
  <si>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</si>
  <si>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</si>
  <si>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</si>
  <si>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</si>
  <si>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</si>
  <si>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</si>
  <si>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</si>
  <si>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</si>
  <si>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</si>
  <si>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</si>
  <si>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</si>
  <si>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</si>
  <si>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</si>
  <si>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</si>
  <si>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</si>
  <si>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</si>
  <si>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</si>
  <si>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</si>
  <si>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</si>
  <si>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</si>
  <si>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</si>
  <si>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</si>
  <si>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</si>
  <si>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</si>
  <si>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</si>
  <si>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</si>
  <si>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</si>
  <si>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</si>
  <si>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</si>
  <si>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</si>
  <si>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</si>
  <si>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</si>
  <si>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</si>
  <si>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</si>
  <si>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</si>
  <si>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</si>
  <si>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</si>
  <si>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</si>
  <si>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</si>
  <si>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</si>
  <si>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</si>
  <si>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</si>
  <si>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</si>
  <si>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</si>
  <si>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</si>
  <si>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</si>
  <si>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</si>
  <si>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</si>
  <si>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</si>
  <si>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</si>
  <si>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</si>
  <si>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</si>
  <si>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</si>
  <si>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</si>
  <si>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</si>
  <si>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</si>
  <si>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</si>
  <si>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</si>
  <si>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</si>
  <si>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</si>
  <si>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</si>
  <si>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</si>
  <si>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</si>
  <si>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</si>
  <si>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</si>
  <si>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</si>
  <si>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</si>
  <si>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</si>
  <si>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</si>
  <si>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</si>
  <si>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</si>
  <si>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</si>
  <si>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</si>
  <si>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</si>
  <si>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</si>
  <si>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</si>
  <si>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</si>
  <si>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</si>
  <si>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</si>
  <si>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</si>
  <si>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</si>
  <si>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</si>
  <si>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</si>
  <si>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</si>
  <si>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</si>
  <si>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</si>
  <si>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</si>
  <si>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</si>
  <si>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</si>
  <si>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</si>
  <si>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</si>
  <si>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</si>
  <si>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</si>
  <si>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</si>
  <si>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</si>
  <si>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</si>
  <si>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</si>
  <si>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</si>
  <si>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</si>
  <si>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</si>
  <si>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</si>
  <si>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</si>
  <si>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</si>
  <si>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</si>
  <si>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</si>
  <si>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</si>
  <si>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</si>
  <si>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</si>
  <si>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</si>
  <si>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</si>
  <si>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</si>
  <si>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</si>
  <si>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</si>
  <si>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</si>
  <si>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</si>
  <si>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</si>
  <si>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</si>
  <si>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</si>
  <si>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</si>
  <si>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</si>
  <si>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</si>
  <si>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</si>
  <si>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</si>
  <si>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</si>
  <si>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</si>
  <si>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</si>
  <si>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</si>
  <si>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</si>
  <si>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</si>
  <si>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</si>
  <si>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</si>
  <si>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</si>
  <si>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</si>
  <si>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</si>
  <si>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</si>
  <si>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</si>
  <si>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</si>
  <si>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</si>
  <si>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</si>
  <si>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</si>
  <si>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</si>
  <si>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</si>
  <si>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</si>
  <si>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</si>
  <si>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</si>
  <si>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</si>
  <si>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</si>
  <si>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</si>
  <si>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</si>
  <si>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</si>
  <si>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</si>
  <si>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</si>
  <si>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</si>
  <si>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</si>
  <si>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</si>
  <si>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</si>
  <si>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</si>
  <si>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</si>
  <si>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</si>
  <si>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</si>
  <si>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</si>
  <si>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</si>
  <si>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</si>
  <si>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</si>
  <si>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</si>
  <si>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</si>
  <si>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</si>
  <si>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</si>
  <si>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</si>
  <si>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</si>
  <si>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</si>
  <si>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</si>
  <si>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</si>
  <si>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</si>
  <si>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</si>
  <si>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</si>
  <si>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</si>
  <si>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</si>
  <si>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</si>
  <si>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</si>
  <si>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</si>
  <si>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</si>
  <si>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</si>
  <si>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</si>
  <si>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</si>
  <si>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</si>
  <si>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</si>
  <si>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</si>
  <si>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</si>
  <si>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</si>
  <si>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</si>
  <si>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</si>
  <si>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</si>
  <si>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</si>
  <si>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</si>
  <si>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</si>
  <si>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</si>
  <si>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</si>
  <si>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</si>
  <si>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</si>
  <si>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</si>
  <si>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</si>
  <si>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</si>
  <si>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</si>
  <si>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</si>
  <si>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</si>
  <si>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</si>
  <si>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</si>
  <si>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</si>
  <si>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</si>
  <si>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</si>
  <si>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</si>
  <si>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</si>
  <si>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</si>
  <si>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</si>
  <si>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</si>
  <si>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</si>
  <si>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</si>
  <si>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</si>
  <si>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</si>
  <si>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</si>
  <si>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</si>
  <si>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</si>
  <si>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</si>
  <si>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</si>
  <si>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</si>
  <si>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</si>
  <si>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</si>
  <si>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</si>
  <si>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</si>
  <si>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</si>
  <si>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</si>
  <si>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</si>
  <si>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</si>
  <si>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</si>
  <si>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</si>
  <si>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</si>
  <si>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</si>
  <si>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</si>
  <si>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</si>
  <si>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</si>
  <si>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</si>
  <si>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</si>
  <si>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</si>
  <si>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</si>
  <si>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</si>
  <si>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</si>
  <si>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</si>
  <si>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</si>
  <si>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</si>
  <si>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</si>
  <si>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</si>
  <si>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</si>
  <si>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</si>
  <si>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</si>
  <si>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</si>
  <si>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</si>
  <si>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</si>
  <si>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</si>
  <si>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</si>
  <si>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</si>
  <si>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</si>
  <si>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</si>
  <si>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</si>
  <si>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</si>
  <si>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</si>
  <si>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</si>
  <si>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</si>
  <si>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</si>
  <si>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</si>
  <si>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</si>
  <si>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</si>
  <si>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</si>
  <si>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</si>
  <si>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</si>
  <si>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</si>
  <si>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</si>
  <si>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</si>
  <si>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</si>
  <si>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</si>
  <si>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</si>
  <si>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</si>
  <si>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</si>
  <si>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</si>
  <si>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</si>
  <si>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</si>
  <si>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</si>
  <si>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</si>
  <si>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</si>
  <si>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</si>
  <si>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</si>
  <si>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</si>
  <si>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</si>
  <si>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</si>
  <si>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</si>
  <si>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</si>
  <si>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</si>
  <si>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</si>
  <si>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</si>
  <si>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</si>
  <si>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</si>
  <si>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</si>
  <si>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</si>
  <si>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</si>
  <si>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</si>
  <si>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</si>
  <si>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</si>
  <si>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</si>
  <si>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</si>
  <si>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</si>
  <si>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</si>
  <si>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</si>
  <si>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</si>
  <si>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</si>
  <si>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</si>
  <si>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</si>
  <si>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</si>
  <si>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</si>
  <si>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</si>
  <si>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</si>
  <si>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</si>
  <si>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</si>
  <si>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</si>
  <si>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</si>
  <si>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</si>
  <si>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</si>
  <si>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</si>
  <si>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</si>
  <si>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</si>
  <si>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</si>
  <si>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</si>
  <si>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</si>
  <si>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</si>
  <si>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</si>
  <si>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</si>
  <si>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</si>
  <si>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</si>
  <si>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</si>
  <si>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</si>
  <si>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</si>
  <si>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</si>
  <si>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</si>
  <si>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</si>
  <si>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</si>
  <si>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</si>
  <si>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</si>
  <si>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</si>
  <si>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</si>
  <si>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</si>
  <si>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</si>
  <si>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</si>
  <si>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</si>
  <si>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</si>
  <si>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</si>
  <si>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</si>
  <si>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</si>
  <si>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</si>
  <si>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</si>
  <si>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</si>
  <si>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</si>
  <si>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</si>
  <si>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</si>
  <si>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</si>
  <si>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</si>
  <si>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</si>
  <si>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</si>
  <si>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</si>
  <si>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</si>
  <si>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</si>
  <si>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</si>
  <si>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</si>
  <si>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</si>
  <si>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</si>
  <si>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</si>
  <si>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</si>
  <si>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</si>
  <si>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</si>
  <si>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</si>
  <si>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</si>
  <si>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</si>
  <si>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</si>
  <si>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</si>
  <si>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</si>
  <si>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</si>
  <si>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</si>
  <si>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</si>
  <si>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</si>
  <si>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</si>
  <si>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</si>
  <si>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</si>
  <si>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</si>
  <si>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</si>
  <si>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</si>
  <si>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</si>
  <si>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</si>
  <si>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</si>
  <si>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</si>
  <si>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</si>
  <si>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</si>
  <si>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</si>
  <si>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</si>
  <si>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</si>
  <si>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</si>
  <si>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</si>
  <si>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</si>
  <si>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</si>
  <si>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</si>
  <si>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</si>
  <si>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</si>
  <si>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</si>
  <si>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</si>
  <si>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</si>
  <si>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</si>
  <si>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</si>
  <si>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</si>
  <si>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</si>
  <si>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</si>
  <si>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</si>
  <si>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</si>
  <si>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</si>
  <si>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</si>
  <si>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</si>
  <si>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</si>
  <si>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</si>
  <si>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</si>
  <si>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</si>
  <si>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</si>
  <si>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</si>
  <si>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</si>
  <si>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</si>
  <si>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</si>
  <si>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</si>
  <si>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</si>
  <si>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</si>
  <si>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</si>
  <si>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</si>
  <si>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</si>
  <si>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</si>
  <si>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</si>
  <si>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</si>
  <si>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</si>
  <si>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</si>
  <si>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</si>
  <si>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</si>
  <si>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</si>
  <si>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</si>
  <si>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</si>
  <si>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</si>
  <si>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</si>
  <si>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</si>
  <si>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</si>
  <si>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</si>
  <si>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</si>
  <si>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</si>
  <si>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</si>
  <si>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</si>
  <si>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</si>
  <si>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</si>
  <si>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</si>
  <si>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</si>
  <si>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</si>
  <si>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</si>
  <si>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</si>
  <si>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</si>
  <si>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</si>
  <si>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</si>
  <si>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</si>
  <si>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</si>
  <si>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</si>
  <si>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</si>
  <si>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</si>
  <si>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</si>
  <si>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</si>
  <si>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</si>
  <si>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</si>
  <si>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</si>
  <si>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</si>
  <si>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</si>
  <si>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</si>
  <si>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</si>
  <si>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</si>
  <si>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</si>
  <si>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</si>
  <si>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</si>
  <si>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</si>
  <si>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</si>
  <si>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</si>
  <si>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</si>
  <si>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</si>
  <si>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</si>
  <si>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</si>
  <si>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</si>
  <si>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</si>
  <si>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</si>
  <si>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</si>
  <si>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</si>
  <si>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</si>
  <si>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</si>
  <si>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</si>
  <si>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</si>
  <si>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</si>
  <si>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</si>
  <si>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</si>
  <si>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</si>
  <si>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</si>
  <si>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</si>
  <si>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</si>
  <si>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</si>
  <si>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</si>
  <si>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</si>
  <si>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</si>
  <si>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</si>
  <si>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</si>
  <si>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</si>
  <si>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</si>
  <si>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</si>
  <si>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</si>
  <si>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</si>
  <si>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</si>
  <si>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</si>
  <si>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</si>
  <si>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</si>
  <si>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</si>
  <si>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</si>
  <si>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</si>
  <si>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</si>
  <si>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</si>
  <si>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</si>
  <si>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</si>
  <si>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</si>
  <si>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</si>
  <si>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</si>
  <si>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</si>
  <si>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</si>
  <si>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</si>
  <si>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</si>
  <si>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</si>
  <si>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</si>
  <si>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</si>
  <si>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</si>
  <si>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</si>
  <si>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</si>
  <si>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</si>
  <si>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</si>
  <si>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</si>
  <si>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</si>
  <si>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</si>
  <si>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</si>
  <si>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</si>
  <si>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</si>
  <si>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</si>
  <si>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</si>
  <si>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</si>
  <si>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</si>
  <si>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</si>
  <si>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</si>
  <si>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</si>
  <si>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</si>
  <si>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</si>
  <si>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</si>
  <si>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</si>
  <si>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</si>
  <si>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</si>
  <si>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</si>
  <si>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</si>
  <si>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</si>
  <si>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</si>
  <si>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</si>
  <si>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</si>
  <si>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</si>
  <si>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</si>
  <si>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</si>
  <si>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</si>
  <si>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</si>
  <si>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</si>
  <si>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</si>
  <si>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</si>
  <si>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</si>
  <si>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</si>
  <si>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</si>
  <si>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</si>
  <si>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</si>
  <si>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</si>
  <si>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</si>
  <si>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</si>
  <si>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</si>
  <si>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</si>
  <si>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</si>
  <si>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</si>
  <si>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</si>
  <si>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</si>
  <si>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</si>
  <si>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</si>
  <si>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</si>
  <si>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</si>
  <si>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</si>
  <si>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</si>
  <si>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</si>
  <si>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</si>
  <si>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</si>
  <si>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</si>
  <si>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</si>
  <si>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</si>
  <si>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</si>
  <si>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</si>
  <si>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</si>
  <si>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</si>
  <si>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</si>
  <si>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</si>
  <si>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</si>
  <si>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</si>
  <si>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</si>
  <si>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</si>
  <si>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</si>
  <si>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</si>
  <si>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</si>
  <si>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</si>
  <si>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</si>
  <si>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</si>
  <si>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</si>
  <si>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</si>
  <si>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</si>
  <si>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</si>
  <si>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</si>
  <si>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</si>
  <si>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</si>
  <si>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</si>
  <si>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</si>
  <si>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</si>
  <si>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</si>
  <si>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</si>
  <si>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</si>
  <si>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</si>
  <si>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</si>
  <si>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</si>
  <si>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</si>
  <si>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</si>
  <si>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</si>
  <si>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</si>
  <si>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</si>
  <si>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</si>
  <si>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</si>
  <si>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</si>
  <si>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</si>
  <si>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</si>
  <si>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</si>
  <si>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</si>
  <si>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</si>
  <si>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</si>
  <si>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</si>
  <si>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</si>
  <si>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</si>
  <si>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</si>
  <si>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</si>
  <si>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</si>
  <si>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</si>
  <si>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</si>
  <si>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</si>
  <si>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</si>
  <si>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</si>
  <si>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</si>
  <si>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</si>
  <si>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</si>
  <si>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</si>
  <si>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</si>
  <si>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</si>
  <si>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</si>
  <si>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</si>
  <si>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</si>
  <si>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</si>
  <si>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</si>
  <si>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</si>
  <si>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</si>
  <si>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</si>
  <si>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</si>
  <si>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</si>
  <si>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</si>
  <si>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</si>
  <si>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</si>
  <si>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</si>
  <si>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</si>
  <si>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</si>
  <si>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</si>
  <si>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</si>
  <si>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</si>
  <si>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</si>
  <si>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</si>
  <si>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</si>
  <si>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</si>
  <si>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</si>
  <si>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</si>
  <si>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</si>
  <si>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</si>
  <si>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</si>
  <si>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</si>
  <si>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</si>
  <si>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</si>
  <si>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</si>
  <si>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</si>
  <si>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</si>
  <si>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</si>
  <si>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</si>
  <si>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</si>
  <si>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</si>
  <si>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</si>
  <si>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</si>
  <si>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</si>
  <si>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</si>
  <si>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</si>
  <si>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</si>
  <si>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</si>
  <si>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</si>
  <si>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</si>
  <si>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</si>
  <si>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</si>
  <si>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</si>
  <si>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</si>
  <si>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</si>
  <si>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</si>
  <si>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</si>
  <si>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</si>
  <si>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</si>
  <si>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</si>
  <si>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</si>
  <si>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</si>
  <si>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</si>
  <si>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</si>
  <si>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</si>
  <si>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</si>
  <si>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</si>
  <si>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</si>
  <si>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</si>
  <si>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</si>
  <si>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</si>
  <si>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</si>
  <si>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</si>
  <si>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</si>
  <si>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</si>
  <si>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</si>
  <si>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</si>
  <si>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</si>
  <si>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</si>
  <si>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</si>
  <si>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</si>
  <si>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</si>
  <si>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</si>
  <si>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</si>
  <si>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</si>
  <si>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</si>
  <si>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</si>
  <si>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</si>
  <si>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</si>
  <si>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</si>
  <si>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</si>
  <si>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</si>
  <si>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</si>
  <si>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</si>
  <si>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</si>
  <si>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</si>
  <si>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</si>
  <si>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</si>
  <si>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</si>
  <si>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</si>
  <si>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</si>
  <si>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</si>
  <si>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</si>
  <si>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</si>
  <si>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</si>
  <si>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</si>
  <si>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</si>
  <si>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</si>
  <si>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</si>
  <si>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</si>
  <si>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</si>
  <si>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</si>
  <si>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</si>
  <si>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</si>
  <si>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</si>
  <si>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</si>
  <si>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</si>
  <si>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</si>
  <si>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</si>
  <si>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</si>
  <si>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</si>
  <si>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</si>
  <si>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</si>
  <si>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</si>
  <si>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</si>
  <si>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</si>
  <si>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</si>
  <si>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</si>
  <si>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</si>
  <si>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</si>
  <si>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</si>
  <si>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</si>
  <si>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</si>
  <si>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</si>
  <si>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</si>
  <si>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</si>
  <si>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</si>
  <si>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</si>
  <si>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</si>
  <si>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</si>
  <si>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</si>
  <si>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</si>
  <si>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</si>
  <si>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</si>
  <si>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</si>
  <si>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</si>
  <si>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</si>
  <si>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</si>
  <si>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</si>
  <si>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</si>
  <si>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</si>
  <si>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</si>
  <si>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</si>
  <si>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</si>
  <si>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</si>
  <si>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</si>
  <si>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</si>
  <si>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</si>
  <si>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</si>
  <si>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</si>
  <si>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</si>
  <si>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</si>
  <si>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</si>
  <si>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</si>
  <si>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</si>
  <si>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</si>
  <si>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</si>
  <si>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</si>
  <si>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</si>
  <si>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</si>
  <si>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</si>
  <si>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</si>
  <si>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</si>
  <si>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</si>
  <si>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</si>
  <si>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</si>
  <si>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</si>
  <si>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</si>
  <si>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</si>
  <si>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</si>
  <si>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</si>
  <si>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</si>
  <si>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</si>
  <si>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</si>
  <si>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</si>
  <si>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</si>
  <si>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</si>
  <si>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</si>
  <si>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</si>
  <si>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</si>
  <si>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</si>
  <si>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</si>
  <si>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</si>
  <si>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</si>
  <si>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</si>
  <si>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</si>
  <si>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</si>
  <si>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</si>
  <si>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</si>
  <si>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</si>
  <si>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</si>
  <si>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</si>
  <si>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</si>
  <si>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</si>
  <si>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</si>
  <si>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</si>
  <si>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</si>
  <si>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</si>
  <si>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</si>
  <si>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</si>
  <si>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</si>
  <si>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</si>
  <si>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</si>
  <si>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</si>
  <si>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</si>
  <si>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</si>
  <si>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</si>
  <si>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</si>
  <si>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</si>
  <si>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</si>
  <si>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</si>
  <si>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</si>
  <si>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</si>
  <si>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</si>
  <si>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</si>
  <si>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</si>
  <si>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</si>
  <si>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</si>
  <si>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</si>
  <si>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</si>
  <si>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</si>
  <si>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</si>
  <si>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</si>
  <si>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</si>
  <si>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</si>
  <si>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</si>
  <si>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</si>
  <si>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</si>
  <si>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</si>
  <si>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</si>
  <si>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</si>
  <si>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</si>
  <si>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</si>
  <si>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</si>
  <si>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</si>
  <si>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</si>
  <si>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</si>
  <si>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</si>
  <si>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</si>
  <si>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</si>
  <si>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</si>
  <si>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</si>
  <si>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</si>
  <si>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</si>
  <si>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</si>
  <si>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</si>
  <si>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</si>
  <si>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</si>
  <si>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</si>
  <si>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</si>
  <si>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</si>
  <si>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</si>
  <si>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</si>
  <si>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</si>
  <si>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</si>
  <si>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</si>
  <si>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</si>
  <si>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</si>
  <si>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</si>
  <si>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</si>
  <si>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</si>
  <si>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</si>
  <si>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</si>
  <si>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</si>
  <si>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</si>
  <si>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</si>
  <si>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</si>
  <si>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</si>
  <si>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</si>
  <si>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</si>
  <si>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</si>
  <si>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</si>
  <si>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</si>
  <si>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</si>
  <si>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</si>
  <si>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</si>
  <si>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</si>
  <si>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</si>
  <si>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</si>
  <si>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</si>
  <si>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</si>
  <si>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</si>
  <si>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</si>
  <si>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</si>
  <si>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</si>
  <si>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</si>
  <si>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</si>
  <si>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</si>
  <si>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</si>
  <si>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</si>
  <si>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</si>
  <si>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</si>
  <si>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</si>
  <si>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</si>
  <si>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</si>
  <si>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</si>
  <si>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</si>
  <si>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</si>
  <si>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</si>
  <si>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</si>
  <si>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</si>
  <si>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</si>
  <si>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</si>
  <si>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</si>
  <si>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</si>
  <si>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</si>
  <si>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</si>
  <si>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</si>
  <si>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</si>
  <si>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</si>
  <si>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</si>
  <si>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</si>
  <si>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</si>
  <si>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</si>
  <si>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</si>
  <si>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</si>
  <si>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</si>
  <si>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</si>
  <si>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</si>
  <si>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</si>
  <si>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</si>
  <si>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</si>
  <si>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</si>
  <si>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</si>
  <si>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</si>
  <si>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</si>
  <si>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</si>
  <si>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</si>
  <si>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</si>
  <si>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</si>
  <si>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</si>
  <si>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</si>
  <si>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</si>
  <si>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</si>
  <si>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</si>
  <si>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</si>
  <si>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</si>
  <si>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</si>
  <si>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</si>
  <si>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</si>
  <si>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</si>
  <si>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</si>
  <si>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</si>
  <si>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</si>
  <si>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</si>
  <si>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</si>
  <si>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</si>
  <si>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</si>
  <si>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</si>
  <si>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</si>
  <si>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</si>
  <si>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</si>
  <si>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</si>
  <si>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</si>
  <si>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</si>
  <si>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</si>
  <si>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</si>
  <si>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</si>
  <si>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</si>
  <si>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</si>
  <si>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</si>
  <si>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</si>
  <si>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</si>
  <si>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</si>
  <si>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</si>
  <si>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</si>
  <si>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</si>
  <si>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</si>
  <si>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</si>
  <si>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</si>
  <si>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</si>
  <si>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</si>
  <si>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</si>
  <si>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</si>
  <si>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</si>
  <si>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</si>
  <si>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</si>
  <si>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</si>
  <si>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</si>
  <si>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</si>
  <si>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</si>
  <si>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</si>
  <si>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</si>
  <si>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</si>
  <si>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</si>
  <si>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</si>
  <si>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</si>
  <si>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</si>
  <si>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</si>
  <si>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</si>
  <si>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</si>
  <si>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</si>
  <si>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</si>
  <si>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</si>
  <si>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</si>
  <si>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</si>
  <si>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</si>
  <si>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</si>
  <si>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</si>
  <si>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</si>
  <si>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</si>
  <si>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</si>
  <si>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</si>
  <si>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</si>
  <si>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</si>
  <si>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</si>
  <si>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</si>
  <si>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</si>
  <si>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</si>
  <si>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</si>
  <si>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</si>
  <si>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</si>
  <si>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</si>
  <si>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</si>
  <si>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</si>
  <si>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</si>
  <si>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</si>
  <si>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</si>
  <si>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</si>
  <si>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</si>
  <si>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</si>
  <si>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</si>
  <si>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</si>
  <si>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</si>
  <si>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</si>
  <si>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</si>
  <si>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</si>
  <si>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</si>
  <si>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</si>
  <si>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</si>
  <si>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</si>
  <si>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</si>
  <si>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</si>
  <si>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</si>
  <si>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</si>
  <si>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</si>
  <si>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</si>
  <si>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</si>
  <si>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</si>
  <si>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</si>
  <si>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</si>
  <si>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</si>
  <si>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</si>
  <si>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</si>
  <si>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</si>
  <si>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</si>
  <si>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</si>
  <si>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</si>
  <si>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</si>
  <si>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</si>
  <si>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</si>
  <si>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</si>
  <si>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</si>
  <si>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</si>
  <si>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</si>
  <si>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</si>
  <si>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</si>
  <si>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</si>
  <si>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</si>
  <si>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</si>
  <si>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</si>
  <si>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</si>
  <si>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</si>
  <si>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</si>
  <si>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</si>
  <si>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</si>
  <si>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</si>
  <si>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</si>
  <si>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</si>
  <si>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</si>
  <si>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</si>
  <si>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</si>
  <si>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</si>
  <si>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</si>
  <si>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</si>
  <si>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</si>
  <si>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</si>
  <si>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</si>
  <si>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</si>
  <si>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</si>
  <si>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</si>
  <si>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</si>
  <si>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</si>
  <si>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</si>
  <si>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</si>
  <si>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</si>
  <si>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</si>
  <si>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</si>
  <si>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</si>
  <si>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</si>
  <si>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</si>
  <si>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</si>
  <si>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</si>
  <si>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</si>
  <si>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</si>
  <si>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</si>
  <si>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</si>
  <si>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</si>
  <si>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</si>
  <si>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</si>
  <si>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</si>
  <si>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</si>
  <si>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</si>
  <si>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</si>
  <si>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</si>
  <si>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</si>
  <si>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</si>
  <si>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</si>
  <si>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</si>
  <si>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</si>
  <si>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</si>
  <si>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</si>
  <si>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</si>
  <si>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</si>
  <si>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</si>
  <si>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</si>
  <si>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</si>
  <si>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</si>
  <si>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</si>
  <si>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</si>
  <si>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</si>
  <si>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</si>
  <si>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</si>
  <si>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</si>
  <si>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</si>
  <si>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</si>
  <si>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</si>
  <si>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</si>
  <si>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</si>
  <si>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</si>
  <si>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</si>
  <si>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</si>
  <si>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</si>
  <si>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</si>
  <si>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</si>
  <si>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</si>
  <si>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</si>
  <si>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</si>
  <si>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</si>
  <si>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</si>
  <si>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</si>
  <si>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</si>
  <si>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</si>
  <si>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</si>
  <si>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</si>
  <si>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</si>
  <si>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</si>
  <si>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</si>
  <si>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</si>
  <si>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</si>
  <si>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</si>
  <si>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</si>
  <si>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</si>
  <si>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</si>
  <si>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</si>
  <si>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</si>
  <si>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</si>
  <si>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</si>
  <si>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</si>
  <si>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</si>
  <si>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</si>
  <si>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</si>
  <si>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</si>
  <si>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</si>
  <si>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</si>
  <si>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</si>
  <si>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</si>
  <si>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</si>
  <si>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</si>
  <si>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</si>
  <si>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</si>
  <si>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</si>
  <si>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</si>
  <si>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</si>
  <si>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</si>
  <si>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</si>
  <si>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</si>
  <si>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</si>
  <si>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</si>
  <si>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</si>
  <si>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</si>
  <si>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</si>
  <si>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</si>
  <si>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</si>
  <si>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</si>
  <si>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</si>
  <si>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</si>
  <si>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</si>
  <si>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</si>
  <si>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</si>
  <si>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</si>
  <si>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</si>
  <si>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</si>
  <si>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</si>
  <si>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</si>
  <si>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</si>
  <si>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</si>
  <si>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</si>
  <si>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</si>
  <si>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</si>
  <si>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</si>
  <si>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</si>
  <si>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</si>
  <si>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</si>
  <si>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</si>
  <si>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</si>
  <si>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</si>
  <si>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</si>
  <si>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</si>
  <si>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</si>
  <si>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</si>
  <si>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</si>
  <si>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</si>
  <si>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</si>
  <si>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</si>
  <si>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</si>
  <si>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</si>
  <si>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</si>
  <si>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</si>
  <si>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</si>
  <si>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</si>
  <si>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</si>
  <si>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</si>
  <si>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</si>
  <si>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</si>
  <si>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</si>
  <si>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</si>
  <si>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</si>
  <si>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</si>
  <si>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</si>
  <si>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</si>
  <si>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</si>
  <si>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</si>
  <si>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</si>
  <si>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</si>
  <si>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</si>
  <si>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</si>
  <si>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</si>
  <si>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</si>
  <si>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</si>
  <si>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</si>
  <si>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</si>
  <si>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</si>
  <si>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</si>
  <si>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</si>
  <si>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</si>
  <si>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</si>
  <si>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</si>
  <si>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</si>
  <si>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</si>
  <si>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</si>
  <si>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</si>
  <si>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</si>
  <si>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</si>
  <si>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</si>
  <si>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</si>
  <si>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</si>
  <si>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</si>
  <si>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</si>
  <si>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</si>
  <si>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</si>
  <si>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</si>
  <si>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</si>
  <si>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</si>
  <si>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</si>
  <si>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</si>
  <si>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</si>
  <si>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</si>
  <si>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</si>
  <si>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</si>
  <si>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</si>
  <si>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</si>
  <si>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</si>
  <si>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</si>
  <si>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</si>
  <si>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</si>
  <si>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</si>
  <si>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</si>
  <si>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</si>
  <si>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</si>
  <si>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</si>
  <si>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</si>
  <si>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</si>
  <si>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</si>
  <si>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</si>
  <si>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</si>
  <si>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</si>
  <si>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</si>
  <si>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</si>
  <si>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</si>
  <si>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</si>
  <si>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</si>
  <si>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</si>
  <si>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</si>
  <si>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</si>
  <si>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</si>
  <si>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</si>
  <si>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</si>
  <si>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</si>
  <si>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</si>
  <si>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</si>
  <si>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</si>
  <si>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</si>
  <si>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</si>
  <si>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</si>
  <si>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</si>
  <si>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</si>
  <si>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</si>
  <si>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</si>
  <si>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</si>
  <si>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</si>
  <si>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</si>
  <si>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</si>
  <si>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</si>
  <si>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</si>
  <si>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</si>
  <si>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</si>
  <si>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</si>
  <si>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</si>
  <si>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</si>
  <si>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</si>
  <si>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</si>
  <si>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</si>
  <si>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</si>
  <si>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</si>
  <si>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</si>
  <si>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</si>
  <si>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</si>
  <si>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</si>
  <si>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</si>
  <si>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</si>
  <si>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</si>
  <si>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</si>
  <si>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</si>
  <si>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</si>
  <si>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</si>
  <si>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</si>
  <si>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</si>
  <si>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</si>
  <si>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</si>
  <si>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</si>
  <si>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</si>
  <si>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</si>
  <si>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</si>
  <si>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</si>
  <si>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</si>
  <si>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</si>
  <si>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</si>
  <si>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</si>
  <si>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</si>
  <si>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</si>
  <si>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</si>
  <si>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</si>
  <si>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</si>
  <si>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</si>
  <si>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</si>
  <si>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</si>
  <si>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</si>
  <si>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</si>
  <si>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</si>
  <si>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</si>
  <si>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</si>
  <si>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</si>
  <si>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</si>
  <si>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</si>
  <si>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</si>
  <si>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</si>
  <si>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</si>
  <si>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</si>
  <si>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</si>
  <si>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</si>
  <si>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</si>
  <si>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</si>
  <si>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</si>
  <si>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</si>
  <si>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</si>
  <si>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</si>
  <si>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</si>
  <si>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</si>
  <si>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</si>
  <si>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</si>
  <si>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</si>
  <si>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</si>
  <si>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</si>
  <si>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</si>
  <si>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</si>
  <si>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</si>
  <si>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</si>
  <si>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</si>
  <si>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</si>
  <si>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</si>
  <si>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</si>
  <si>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</si>
  <si>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</si>
  <si>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</si>
  <si>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</si>
  <si>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</si>
  <si>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</si>
  <si>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</si>
  <si>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</si>
  <si>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</si>
  <si>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</si>
  <si>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</si>
  <si>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</si>
  <si>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</si>
  <si>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</si>
  <si>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</si>
  <si>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</si>
  <si>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</si>
  <si>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</si>
  <si>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</si>
  <si>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</si>
  <si>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</si>
  <si>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</si>
  <si>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</si>
  <si>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</si>
  <si>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</si>
  <si>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</si>
  <si>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</si>
  <si>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</si>
  <si>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</si>
  <si>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</si>
  <si>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</si>
  <si>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</si>
  <si>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</si>
  <si>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</si>
  <si>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</si>
  <si>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</si>
  <si>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</si>
  <si>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</si>
  <si>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</si>
  <si>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</si>
  <si>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</si>
  <si>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</si>
  <si>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</si>
  <si>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</si>
  <si>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</si>
  <si>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</si>
  <si>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</si>
  <si>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</si>
  <si>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</si>
  <si>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</si>
  <si>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</si>
  <si>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</si>
  <si>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</si>
  <si>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</si>
  <si>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</si>
  <si>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</si>
  <si>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</si>
  <si>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</si>
  <si>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</si>
  <si>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</si>
  <si>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</si>
  <si>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</si>
  <si>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</si>
  <si>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</si>
  <si>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</si>
  <si>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</si>
  <si>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</si>
  <si>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</si>
  <si>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</si>
  <si>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</si>
  <si>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</si>
  <si>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</si>
  <si>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</si>
  <si>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</si>
  <si>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</si>
  <si>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</si>
  <si>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</si>
  <si>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</si>
  <si>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</si>
  <si>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</si>
  <si>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</si>
  <si>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</si>
  <si>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</si>
  <si>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</si>
  <si>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</si>
  <si>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</si>
  <si>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</si>
  <si>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</si>
  <si>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</si>
  <si>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</si>
  <si>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</si>
  <si>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</si>
  <si>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</si>
  <si>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</si>
  <si>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</si>
  <si>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</si>
  <si>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</si>
  <si>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</si>
  <si>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</si>
  <si>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</si>
  <si>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</si>
  <si>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</si>
  <si>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</si>
  <si>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</si>
  <si>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</si>
  <si>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</si>
  <si>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</si>
  <si>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</si>
  <si>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</si>
  <si>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</si>
  <si>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</si>
  <si>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</si>
  <si>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</si>
  <si>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</si>
  <si>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</si>
  <si>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</si>
  <si>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</si>
  <si>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</si>
  <si>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</si>
  <si>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</si>
  <si>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</si>
  <si>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</si>
  <si>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</si>
  <si>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</si>
  <si>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</si>
  <si>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</si>
  <si>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</si>
  <si>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</si>
  <si>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</si>
  <si>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</si>
  <si>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</si>
  <si>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</si>
  <si>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</si>
  <si>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</si>
  <si>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</si>
  <si>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</si>
  <si>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</si>
  <si>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</si>
  <si>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</si>
  <si>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</si>
  <si>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</si>
  <si>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</si>
  <si>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</si>
  <si>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</si>
  <si>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</si>
  <si>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</si>
  <si>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</si>
  <si>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</si>
  <si>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</si>
  <si>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</si>
  <si>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</si>
  <si>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</si>
  <si>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</si>
  <si>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</si>
  <si>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</si>
  <si>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</si>
  <si>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</si>
  <si>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</si>
  <si>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</si>
  <si>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</si>
  <si>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</si>
  <si>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</si>
  <si>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</si>
  <si>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</si>
  <si>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</si>
  <si>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</si>
  <si>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</si>
  <si>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</si>
  <si>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</si>
  <si>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</si>
  <si>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</si>
  <si>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</si>
  <si>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</si>
  <si>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</si>
  <si>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</si>
  <si>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</si>
  <si>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</si>
  <si>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</si>
  <si>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</si>
  <si>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</si>
  <si>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</si>
  <si>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</si>
  <si>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</si>
  <si>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</si>
  <si>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</si>
  <si>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</si>
  <si>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</si>
  <si>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</si>
  <si>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</si>
  <si>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</si>
  <si>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</si>
  <si>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</si>
  <si>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</si>
  <si>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</si>
  <si>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</si>
  <si>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</si>
  <si>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</si>
  <si>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</si>
  <si>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</si>
  <si>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</si>
  <si>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</si>
  <si>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</si>
  <si>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</si>
  <si>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</si>
  <si>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</si>
  <si>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</si>
  <si>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</si>
  <si>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</si>
  <si>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</si>
  <si>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</si>
  <si>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</si>
  <si>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</si>
  <si>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</si>
  <si>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</si>
  <si>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</si>
  <si>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</si>
  <si>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</si>
  <si>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</si>
  <si>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</si>
  <si>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</si>
  <si>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</si>
  <si>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</si>
  <si>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</si>
  <si>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</si>
  <si>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</si>
  <si>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</si>
  <si>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</si>
  <si>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</si>
  <si>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</si>
  <si>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</si>
  <si>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</si>
  <si>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</si>
  <si>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</si>
  <si>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</si>
  <si>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</si>
  <si>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</si>
  <si>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</si>
  <si>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</si>
  <si>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</si>
  <si>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</si>
  <si>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</si>
  <si>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</si>
  <si>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</si>
  <si>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</si>
  <si>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</si>
  <si>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</si>
  <si>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</si>
  <si>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</si>
  <si>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</si>
  <si>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</si>
  <si>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</si>
  <si>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</si>
  <si>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</si>
  <si>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</si>
  <si>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</si>
  <si>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</si>
  <si>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</si>
  <si>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</si>
  <si>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</si>
  <si>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</si>
  <si>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</si>
  <si>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</si>
  <si>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</si>
  <si>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</si>
  <si>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</si>
  <si>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</si>
  <si>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</si>
  <si>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</si>
  <si>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</si>
  <si>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</si>
  <si>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</si>
  <si>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</si>
  <si>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</si>
  <si>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</si>
  <si>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</si>
  <si>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</si>
  <si>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</si>
  <si>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</si>
  <si>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</si>
  <si>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</si>
  <si>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</si>
  <si>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</si>
  <si>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</si>
  <si>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</si>
  <si>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</si>
  <si>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</si>
  <si>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</si>
  <si>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</si>
  <si>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</si>
  <si>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</si>
  <si>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</si>
  <si>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</si>
  <si>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</si>
  <si>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</si>
  <si>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</si>
  <si>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</si>
  <si>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</si>
  <si>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</si>
  <si>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</si>
  <si>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</si>
  <si>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</si>
  <si>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</si>
  <si>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</si>
  <si>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</si>
  <si>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</si>
  <si>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</si>
  <si>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</si>
  <si>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</si>
  <si>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</si>
  <si>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</si>
  <si>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</si>
  <si>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</si>
  <si>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</si>
  <si>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</si>
  <si>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</si>
  <si>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</si>
  <si>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</si>
  <si>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</si>
  <si>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</si>
  <si>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</si>
  <si>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</si>
  <si>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</si>
  <si>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</si>
  <si>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</si>
  <si>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</si>
  <si>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</si>
  <si>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</si>
  <si>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</si>
  <si>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</si>
  <si>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</si>
  <si>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</si>
  <si>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</si>
  <si>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</si>
  <si>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</si>
  <si>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</si>
  <si>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</si>
  <si>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</si>
  <si>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</si>
  <si>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</si>
  <si>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</si>
  <si>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</si>
  <si>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</si>
  <si>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</si>
  <si>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</si>
  <si>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</si>
  <si>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</si>
  <si>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</si>
  <si>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</si>
  <si>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</si>
  <si>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</si>
  <si>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</si>
  <si>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</si>
  <si>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</si>
  <si>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</si>
  <si>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</si>
  <si>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</si>
  <si>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</si>
  <si>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</si>
  <si>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</si>
  <si>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</si>
  <si>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</si>
  <si>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</si>
  <si>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</si>
  <si>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</si>
  <si>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</si>
  <si>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</si>
  <si>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</si>
  <si>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</si>
  <si>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</si>
  <si>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</si>
  <si>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</si>
  <si>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</si>
  <si>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</si>
  <si>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</si>
  <si>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</si>
  <si>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</si>
  <si>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</si>
  <si>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</si>
  <si>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</si>
  <si>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</si>
  <si>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</si>
  <si>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</si>
  <si>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</si>
  <si>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</si>
  <si>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</si>
  <si>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</si>
  <si>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</si>
  <si>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</si>
  <si>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</si>
  <si>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</si>
  <si>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</si>
  <si>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</si>
  <si>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</si>
  <si>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</si>
  <si>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</si>
  <si>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</si>
  <si>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</si>
  <si>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</si>
  <si>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</si>
  <si>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</si>
  <si>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</si>
  <si>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</si>
  <si>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</si>
  <si>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</si>
  <si>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</si>
  <si>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</si>
  <si>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</si>
  <si>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</si>
  <si>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</si>
  <si>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</si>
  <si>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</si>
  <si>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</si>
  <si>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</si>
  <si>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</si>
  <si>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</si>
  <si>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</si>
  <si>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</si>
  <si>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</si>
  <si>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</si>
  <si>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</si>
  <si>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</si>
  <si>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</si>
  <si>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</si>
  <si>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</si>
  <si>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</si>
  <si>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</si>
  <si>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</si>
  <si>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</si>
  <si>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</si>
  <si>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</si>
  <si>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</si>
  <si>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</si>
  <si>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</si>
  <si>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</si>
  <si>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</si>
  <si>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</si>
  <si>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</si>
  <si>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</si>
  <si>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</si>
  <si>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</si>
  <si>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</si>
  <si>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</si>
  <si>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</si>
  <si>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</si>
  <si>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</si>
  <si>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</si>
  <si>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</si>
  <si>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</si>
  <si>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</si>
  <si>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</si>
  <si>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</si>
  <si>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</si>
  <si>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</si>
  <si>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</si>
  <si>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</si>
  <si>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</si>
  <si>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</si>
  <si>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</si>
  <si>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</si>
  <si>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</si>
  <si>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</si>
  <si>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</si>
  <si>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</si>
  <si>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</si>
  <si>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</si>
  <si>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</si>
  <si>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</si>
  <si>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</si>
  <si>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</si>
  <si>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</si>
  <si>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</si>
  <si>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</si>
  <si>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</si>
  <si>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</si>
  <si>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</si>
  <si>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</si>
  <si>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</si>
  <si>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</si>
  <si>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</si>
  <si>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</si>
  <si>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</si>
  <si>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</si>
  <si>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</si>
  <si>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</si>
  <si>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</si>
  <si>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</si>
  <si>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</si>
  <si>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</si>
  <si>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</si>
  <si>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</si>
  <si>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</si>
  <si>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</si>
  <si>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</si>
  <si>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</si>
  <si>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</si>
  <si>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</si>
  <si>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</si>
  <si>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</si>
  <si>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</si>
  <si>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</si>
  <si>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</si>
  <si>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</si>
  <si>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</si>
  <si>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</si>
  <si>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</si>
  <si>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</si>
  <si>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</si>
  <si>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</si>
  <si>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</si>
  <si>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</si>
  <si>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</si>
  <si>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</si>
  <si>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</si>
  <si>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</si>
  <si>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</si>
  <si>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</si>
  <si>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</si>
  <si>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</si>
  <si>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</si>
  <si>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</si>
  <si>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</si>
  <si>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</si>
  <si>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</si>
  <si>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</si>
  <si>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</si>
  <si>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</si>
  <si>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</si>
  <si>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</si>
  <si>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</si>
  <si>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</si>
  <si>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</si>
  <si>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</si>
  <si>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</si>
  <si>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</si>
  <si>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</si>
  <si>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</si>
  <si>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</si>
  <si>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</si>
  <si>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</si>
  <si>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</si>
  <si>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</si>
  <si>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</si>
  <si>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</si>
  <si>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</si>
  <si>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</si>
  <si>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</si>
  <si>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</si>
  <si>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</si>
  <si>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</si>
  <si>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</si>
  <si>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</si>
  <si>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</si>
  <si>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</si>
  <si>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</si>
  <si>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</si>
  <si>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</si>
  <si>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</si>
  <si>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</si>
  <si>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</si>
  <si>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</si>
  <si>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</si>
  <si>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</si>
  <si>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</si>
  <si>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</si>
  <si>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</si>
  <si>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</si>
  <si>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</si>
  <si>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</si>
  <si>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</si>
  <si>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</si>
  <si>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</si>
  <si>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</si>
  <si>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</si>
  <si>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</si>
  <si>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</si>
  <si>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</si>
  <si>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</si>
  <si>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</si>
  <si>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</si>
  <si>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</si>
  <si>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</si>
  <si>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</si>
  <si>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</si>
  <si>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</si>
  <si>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</si>
  <si>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</si>
  <si>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</si>
  <si>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</si>
  <si>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</si>
  <si>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</si>
  <si>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</si>
  <si>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</si>
  <si>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</si>
  <si>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</si>
  <si>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</si>
  <si>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</si>
  <si>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</si>
  <si>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</si>
  <si>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</si>
  <si>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</si>
  <si>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</si>
  <si>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</si>
  <si>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</si>
  <si>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</si>
  <si>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</si>
  <si>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</si>
  <si>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</si>
  <si>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</si>
  <si>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</si>
  <si>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</si>
  <si>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</si>
  <si>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</si>
  <si>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</si>
  <si>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</si>
  <si>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</si>
  <si>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</si>
  <si>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</si>
  <si>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</si>
  <si>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</si>
  <si>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</si>
  <si>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</si>
  <si>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</si>
  <si>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</si>
  <si>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</si>
  <si>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</si>
  <si>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</si>
  <si>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</si>
  <si>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</si>
  <si>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</si>
  <si>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</si>
  <si>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</si>
  <si>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</si>
  <si>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</si>
  <si>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</si>
  <si>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</si>
  <si>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</si>
  <si>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</si>
  <si>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</si>
  <si>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</si>
  <si>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</si>
  <si>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</si>
  <si>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</si>
  <si>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</si>
  <si>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</si>
  <si>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</si>
  <si>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</si>
  <si>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</si>
  <si>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</si>
  <si>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</si>
  <si>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</si>
  <si>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</si>
  <si>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</si>
  <si>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</si>
  <si>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</si>
  <si>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</si>
  <si>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</si>
  <si>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</si>
  <si>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</si>
  <si>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</si>
  <si>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</si>
  <si>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</si>
  <si>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</si>
  <si>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</si>
  <si>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</si>
  <si>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</si>
  <si>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</si>
  <si>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</si>
  <si>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</si>
  <si>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</si>
  <si>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</si>
  <si>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</si>
  <si>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</si>
  <si>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</si>
  <si>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</si>
  <si>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</si>
  <si>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</si>
  <si>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</si>
  <si>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</si>
  <si>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</si>
  <si>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</si>
  <si>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</si>
  <si>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</si>
  <si>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</si>
  <si>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</si>
  <si>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</si>
  <si>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</si>
  <si>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</si>
  <si>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</si>
  <si>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</si>
  <si>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</si>
  <si>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</si>
  <si>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</si>
  <si>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</si>
  <si>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</si>
  <si>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</si>
  <si>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</si>
  <si>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</si>
  <si>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</si>
  <si>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</si>
  <si>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</si>
  <si>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</si>
  <si>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</si>
  <si>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</si>
  <si>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</si>
  <si>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</si>
  <si>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</si>
  <si>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</si>
  <si>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</si>
  <si>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</si>
  <si>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</si>
  <si>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</si>
  <si>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</si>
  <si>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</si>
  <si>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</si>
  <si>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</si>
  <si>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</si>
  <si>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</si>
  <si>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</si>
  <si>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</si>
  <si>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</si>
  <si>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</si>
  <si>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</si>
  <si>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</si>
  <si>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</si>
  <si>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</si>
  <si>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</si>
  <si>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</si>
  <si>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</si>
  <si>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</si>
  <si>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</si>
  <si>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</si>
  <si>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</si>
  <si>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</si>
  <si>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</si>
  <si>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</si>
  <si>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</si>
  <si>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</si>
  <si>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</si>
  <si>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</si>
  <si>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</si>
  <si>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</si>
  <si>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</si>
  <si>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</si>
  <si>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</si>
  <si>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</si>
  <si>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</si>
  <si>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</si>
  <si>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</si>
  <si>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</si>
  <si>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</si>
  <si>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</si>
  <si>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</si>
  <si>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</si>
  <si>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</si>
  <si>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</si>
  <si>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</si>
  <si>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</si>
  <si>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</si>
  <si>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</si>
  <si>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</si>
  <si>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</si>
  <si>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</si>
  <si>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</si>
  <si>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</si>
  <si>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</si>
  <si>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</si>
  <si>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</si>
  <si>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</si>
  <si>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</si>
  <si>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</si>
  <si>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</si>
  <si>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</si>
  <si>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</si>
  <si>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</si>
  <si>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</si>
  <si>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</si>
  <si>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</si>
  <si>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</si>
  <si>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</si>
  <si>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</si>
  <si>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</si>
  <si>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</si>
  <si>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</si>
  <si>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</si>
  <si>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</si>
  <si>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</si>
  <si>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</si>
  <si>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</si>
  <si>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</si>
  <si>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</si>
  <si>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</si>
  <si>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</si>
  <si>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</si>
  <si>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</si>
  <si>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</si>
  <si>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</si>
  <si>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</si>
  <si>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</si>
  <si>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</si>
  <si>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</si>
  <si>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</si>
  <si>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</si>
  <si>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</si>
  <si>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</si>
  <si>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</si>
  <si>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</si>
  <si>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</si>
  <si>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</si>
  <si>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</si>
  <si>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</si>
  <si>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</si>
  <si>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</si>
  <si>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</si>
  <si>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</si>
  <si>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</si>
  <si>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</si>
  <si>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</si>
  <si>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</si>
  <si>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</si>
  <si>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</si>
  <si>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</si>
  <si>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</si>
  <si>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</si>
  <si>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</si>
  <si>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</si>
  <si>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</si>
  <si>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</si>
  <si>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</si>
  <si>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</si>
  <si>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</si>
  <si>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</si>
  <si>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</si>
  <si>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</si>
  <si>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</si>
  <si>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</si>
  <si>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</si>
  <si>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</si>
  <si>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</si>
  <si>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</si>
  <si>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</si>
  <si>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</si>
  <si>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</si>
  <si>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</si>
  <si>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</si>
  <si>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</si>
  <si>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</si>
  <si>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</si>
  <si>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</si>
  <si>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</si>
  <si>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</si>
  <si>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</si>
  <si>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</si>
  <si>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</si>
  <si>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</si>
  <si>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</si>
  <si>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</si>
  <si>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</si>
  <si>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</si>
  <si>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</si>
  <si>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</si>
  <si>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</si>
  <si>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</si>
  <si>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</si>
  <si>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</si>
  <si>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</si>
  <si>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</si>
  <si>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</si>
  <si>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</si>
  <si>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</si>
  <si>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</si>
  <si>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</si>
  <si>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</si>
  <si>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</si>
  <si>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</si>
  <si>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</si>
  <si>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</si>
  <si>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</si>
  <si>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</si>
  <si>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</si>
  <si>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</si>
  <si>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</si>
  <si>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</si>
  <si>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</si>
  <si>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</si>
  <si>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</si>
  <si>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</si>
  <si>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</si>
  <si>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</si>
  <si>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</si>
  <si>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</si>
  <si>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</si>
  <si>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</si>
  <si>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</si>
  <si>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</si>
  <si>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</si>
  <si>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</si>
  <si>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</si>
  <si>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</si>
  <si>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</si>
  <si>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</si>
  <si>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</si>
  <si>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</si>
  <si>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</si>
  <si>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</si>
  <si>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</si>
  <si>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</si>
  <si>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</si>
  <si>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</si>
  <si>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</si>
  <si>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</si>
  <si>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</si>
  <si>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</si>
  <si>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</si>
  <si>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</si>
  <si>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</si>
  <si>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</si>
  <si>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</si>
  <si>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</si>
  <si>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</si>
  <si>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</si>
  <si>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</si>
  <si>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</si>
  <si>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</si>
  <si>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</si>
  <si>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</si>
  <si>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</si>
  <si>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</si>
  <si>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</si>
  <si>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</si>
  <si>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</si>
  <si>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</si>
  <si>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</si>
  <si>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</si>
  <si>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</si>
  <si>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</si>
  <si>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</si>
  <si>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</si>
  <si>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</si>
  <si>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</si>
  <si>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</si>
  <si>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</si>
  <si>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</si>
  <si>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</si>
  <si>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</si>
  <si>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</si>
  <si>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</si>
  <si>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</si>
  <si>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</si>
  <si>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</si>
  <si>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</si>
  <si>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</si>
  <si>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</si>
  <si>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</si>
  <si>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</si>
  <si>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</si>
  <si>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</si>
  <si>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</si>
  <si>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</si>
  <si>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</si>
  <si>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</si>
  <si>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</si>
  <si>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</si>
  <si>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</si>
  <si>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</si>
  <si>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</si>
  <si>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</si>
  <si>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</si>
  <si>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</si>
  <si>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</si>
  <si>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</si>
  <si>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</si>
  <si>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</si>
  <si>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</si>
  <si>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</si>
  <si>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</si>
  <si>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</si>
  <si>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</si>
  <si>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</si>
  <si>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</si>
  <si>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</si>
  <si>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</si>
  <si>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</si>
  <si>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</si>
  <si>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</si>
  <si>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</si>
  <si>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</si>
  <si>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</si>
  <si>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</si>
  <si>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</si>
  <si>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</si>
  <si>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</si>
  <si>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</si>
  <si>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</si>
  <si>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</si>
  <si>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</si>
  <si>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</si>
  <si>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</si>
  <si>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</si>
  <si>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</si>
  <si>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</si>
  <si>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</si>
  <si>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</si>
  <si>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</si>
  <si>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</si>
  <si>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</si>
  <si>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</si>
  <si>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</si>
  <si>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</si>
  <si>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</si>
  <si>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</si>
  <si>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</si>
  <si>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</si>
  <si>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</si>
  <si>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</si>
  <si>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</si>
  <si>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</si>
  <si>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</si>
  <si>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</si>
  <si>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</si>
  <si>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</si>
  <si>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</si>
  <si>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</si>
  <si>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</si>
  <si>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</si>
  <si>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</si>
  <si>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</si>
  <si>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</si>
  <si>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</si>
  <si>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</si>
  <si>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</si>
  <si>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</si>
  <si>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</si>
  <si>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</si>
  <si>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</si>
  <si>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</si>
  <si>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</si>
  <si>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</si>
  <si>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</si>
  <si>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</si>
  <si>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</si>
  <si>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</si>
  <si>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</si>
  <si>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</si>
  <si>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</si>
  <si>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</si>
  <si>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</si>
  <si>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</si>
  <si>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</si>
  <si>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</si>
  <si>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</si>
  <si>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</si>
  <si>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</si>
  <si>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</si>
  <si>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</si>
  <si>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</si>
  <si>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</si>
  <si>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</si>
  <si>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</si>
  <si>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</si>
  <si>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</si>
  <si>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</si>
  <si>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</si>
  <si>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</si>
  <si>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</si>
  <si>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</si>
  <si>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</si>
  <si>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</si>
  <si>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</si>
  <si>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</si>
  <si>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</si>
  <si>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</si>
  <si>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</si>
  <si>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</si>
  <si>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</si>
  <si>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</si>
  <si>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</si>
  <si>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</si>
  <si>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</si>
  <si>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</si>
  <si>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</si>
  <si>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</si>
  <si>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</si>
  <si>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</si>
  <si>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</si>
  <si>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</si>
  <si>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</si>
  <si>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</si>
  <si>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</si>
  <si>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</si>
  <si>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</si>
  <si>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</si>
  <si>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</si>
  <si>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</si>
  <si>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</si>
  <si>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</si>
  <si>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</si>
  <si>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</si>
  <si>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</si>
  <si>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</si>
  <si>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</si>
  <si>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</si>
  <si>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</si>
  <si>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</si>
  <si>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</si>
  <si>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</si>
  <si>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</si>
  <si>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</si>
  <si>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</si>
  <si>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</si>
  <si>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</si>
  <si>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</si>
  <si>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</si>
  <si>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</si>
  <si>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</si>
  <si>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</si>
  <si>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</si>
  <si>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</si>
  <si>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</si>
  <si>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</si>
  <si>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</si>
  <si>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</si>
  <si>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</si>
  <si>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</si>
  <si>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</si>
  <si>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</si>
  <si>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</si>
  <si>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</si>
  <si>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</si>
  <si>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</si>
  <si>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</si>
  <si>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</si>
  <si>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</si>
  <si>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</si>
  <si>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</si>
  <si>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</si>
  <si>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</si>
  <si>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</si>
  <si>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</si>
  <si>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</si>
  <si>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</si>
  <si>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</si>
  <si>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</si>
  <si>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</si>
  <si>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</si>
  <si>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</si>
  <si>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</si>
  <si>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</si>
  <si>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</si>
  <si>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</si>
  <si>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</si>
  <si>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</si>
  <si>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</si>
  <si>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</si>
  <si>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</si>
  <si>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</si>
  <si>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</si>
  <si>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</si>
  <si>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</si>
  <si>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</si>
  <si>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</si>
  <si>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</si>
  <si>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</si>
  <si>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</si>
  <si>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</si>
  <si>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</si>
  <si>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</si>
  <si>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</si>
  <si>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</si>
  <si>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</si>
  <si>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</si>
  <si>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</si>
  <si>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</si>
  <si>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</si>
  <si>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</si>
  <si>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</si>
  <si>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</si>
  <si>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</si>
  <si>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</si>
  <si>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</si>
  <si>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</si>
  <si>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</si>
  <si>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</si>
  <si>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</si>
  <si>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</si>
  <si>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</si>
  <si>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</si>
  <si>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</si>
  <si>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</si>
  <si>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</si>
  <si>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</si>
  <si>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</si>
  <si>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</si>
  <si>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</si>
  <si>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</si>
  <si>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</si>
  <si>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</si>
  <si>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</si>
  <si>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</si>
  <si>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</si>
  <si>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</si>
  <si>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</si>
  <si>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</si>
  <si>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</si>
  <si>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</si>
  <si>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</si>
  <si>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</si>
  <si>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</si>
  <si>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</si>
  <si>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</si>
  <si>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</si>
  <si>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</si>
  <si>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</si>
  <si>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</si>
  <si>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</si>
  <si>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</si>
  <si>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</si>
  <si>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</si>
  <si>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</si>
  <si>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</si>
  <si>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</si>
  <si>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</si>
  <si>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</si>
  <si>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</si>
  <si>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</si>
  <si>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</si>
  <si>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</si>
  <si>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</si>
  <si>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</si>
  <si>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</si>
  <si>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</si>
  <si>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</si>
  <si>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</si>
  <si>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</si>
  <si>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</si>
  <si>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</si>
  <si>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</si>
  <si>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</si>
  <si>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</si>
  <si>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</si>
  <si>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</si>
  <si>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</si>
  <si>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</si>
  <si>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</si>
  <si>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</si>
  <si>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</si>
  <si>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</si>
  <si>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</si>
  <si>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</si>
  <si>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</si>
  <si>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</si>
  <si>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</si>
  <si>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</si>
  <si>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</si>
  <si>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</si>
  <si>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</si>
  <si>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</si>
  <si>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</si>
  <si>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</si>
  <si>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</si>
  <si>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</si>
  <si>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</si>
  <si>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</si>
  <si>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</si>
  <si>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</si>
  <si>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</si>
  <si>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</si>
  <si>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</si>
  <si>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</si>
  <si>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</si>
  <si>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</si>
  <si>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</si>
  <si>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</si>
  <si>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</si>
  <si>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</si>
  <si>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</si>
  <si>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</si>
  <si>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</si>
  <si>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</si>
  <si>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</si>
  <si>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</si>
  <si>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</si>
  <si>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</si>
  <si>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</si>
  <si>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</si>
  <si>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</si>
  <si>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</si>
  <si>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</si>
  <si>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</si>
  <si>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</si>
  <si>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</si>
  <si>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</si>
  <si>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</si>
  <si>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</si>
  <si>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</si>
  <si>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</si>
  <si>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</si>
  <si>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</si>
  <si>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</si>
  <si>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</si>
  <si>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</si>
  <si>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</si>
  <si>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</si>
  <si>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</si>
  <si>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</si>
  <si>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</si>
  <si>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</si>
  <si>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</si>
  <si>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</si>
  <si>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</si>
  <si>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</si>
  <si>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</si>
  <si>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</si>
  <si>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</si>
  <si>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</si>
  <si>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</si>
  <si>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</si>
  <si>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</si>
  <si>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</si>
  <si>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</si>
  <si>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</si>
  <si>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</si>
  <si>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</si>
  <si>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</si>
  <si>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</si>
  <si>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</si>
  <si>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</si>
  <si>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</si>
  <si>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</si>
  <si>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</si>
  <si>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</si>
  <si>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</si>
  <si>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</si>
  <si>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</si>
  <si>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</si>
  <si>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</si>
  <si>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</si>
  <si>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</si>
  <si>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</si>
  <si>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</si>
  <si>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</si>
  <si>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</si>
  <si>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</si>
  <si>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</si>
  <si>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</si>
  <si>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</si>
  <si>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</si>
  <si>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</si>
  <si>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</si>
  <si>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</si>
  <si>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</si>
  <si>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</si>
  <si>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</si>
  <si>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</si>
  <si>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</si>
  <si>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</si>
  <si>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</si>
  <si>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</si>
  <si>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</si>
  <si>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</si>
  <si>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</si>
  <si>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</si>
  <si>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</si>
  <si>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</si>
  <si>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</si>
  <si>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</si>
  <si>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</si>
  <si>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</si>
  <si>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</si>
  <si>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</si>
  <si>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</si>
  <si>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</si>
  <si>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</si>
  <si>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</si>
  <si>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</si>
  <si>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</si>
  <si>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</si>
  <si>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</si>
  <si>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</si>
  <si>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</si>
  <si>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</si>
  <si>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</si>
  <si>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</si>
  <si>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</si>
  <si>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</si>
  <si>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</si>
  <si>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</si>
  <si>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</si>
  <si>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</si>
  <si>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</si>
  <si>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</si>
  <si>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</si>
  <si>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</si>
  <si>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</si>
  <si>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</si>
  <si>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</si>
  <si>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</si>
  <si>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</si>
  <si>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</si>
  <si>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</si>
  <si>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</si>
  <si>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</si>
  <si>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</si>
  <si>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</si>
  <si>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</si>
  <si>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</si>
  <si>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</si>
  <si>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</si>
  <si>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</si>
  <si>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</si>
  <si>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</si>
  <si>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</si>
  <si>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</si>
  <si>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</si>
  <si>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</si>
  <si>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</si>
  <si>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</si>
  <si>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</si>
  <si>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</si>
  <si>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</si>
  <si>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</si>
  <si>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</si>
  <si>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</si>
  <si>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</si>
  <si>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</si>
  <si>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</si>
  <si>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</si>
  <si>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</si>
  <si>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</si>
  <si>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</si>
  <si>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</si>
  <si>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</si>
  <si>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</si>
  <si>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</si>
  <si>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</si>
  <si>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</si>
  <si>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</si>
  <si>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</si>
  <si>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</si>
  <si>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</si>
  <si>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</si>
  <si>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</si>
  <si>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</si>
  <si>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</si>
  <si>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</si>
  <si>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</si>
  <si>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</si>
  <si>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</si>
  <si>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</si>
  <si>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</si>
  <si>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</si>
  <si>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</si>
  <si>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</si>
  <si>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</si>
  <si>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</si>
  <si>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</si>
  <si>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</si>
  <si>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</si>
  <si>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</si>
  <si>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</si>
  <si>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</si>
  <si>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</si>
  <si>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</si>
  <si>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</si>
  <si>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</si>
  <si>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</si>
  <si>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</si>
  <si>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</si>
  <si>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</si>
  <si>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</si>
  <si>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</si>
  <si>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</si>
  <si>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</si>
  <si>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</si>
  <si>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</si>
  <si>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</si>
  <si>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</si>
  <si>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</si>
  <si>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</si>
  <si>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</si>
  <si>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</si>
  <si>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</si>
  <si>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</si>
  <si>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</si>
  <si>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</si>
  <si>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</si>
  <si>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</si>
  <si>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</si>
  <si>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</si>
  <si>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</si>
  <si>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</si>
  <si>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</si>
  <si>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</si>
  <si>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</si>
  <si>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</si>
  <si>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</si>
  <si>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</si>
  <si>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</si>
  <si>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</si>
  <si>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</si>
  <si>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</si>
  <si>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</si>
  <si>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</si>
  <si>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</si>
  <si>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</si>
  <si>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</si>
  <si>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</si>
  <si>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</si>
  <si>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</si>
  <si>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</si>
  <si>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</si>
  <si>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</si>
  <si>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</si>
  <si>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</si>
  <si>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</si>
  <si>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</si>
  <si>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</si>
  <si>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</si>
  <si>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</si>
  <si>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</si>
  <si>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</si>
  <si>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</si>
  <si>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</si>
  <si>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</si>
  <si>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</si>
  <si>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</si>
  <si>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</si>
  <si>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</si>
  <si>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</si>
  <si>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</si>
  <si>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</si>
  <si>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</si>
  <si>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</si>
  <si>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</si>
  <si>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</si>
  <si>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</si>
  <si>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</si>
  <si>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</si>
  <si>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</si>
  <si>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</si>
  <si>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</si>
  <si>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</si>
  <si>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</si>
  <si>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</si>
  <si>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</si>
  <si>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</si>
  <si>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</si>
  <si>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</si>
  <si>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</si>
  <si>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</si>
  <si>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</si>
  <si>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</si>
  <si>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</si>
  <si>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</si>
  <si>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</si>
  <si>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</si>
  <si>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</si>
  <si>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</si>
  <si>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</si>
  <si>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</si>
  <si>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</si>
  <si>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</si>
  <si>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</si>
  <si>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</si>
  <si>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</si>
  <si>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</si>
  <si>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</si>
  <si>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</si>
  <si>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</si>
  <si>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</si>
  <si>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</si>
  <si>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</si>
  <si>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</si>
  <si>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</si>
  <si>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</si>
  <si>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</si>
  <si>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</si>
  <si>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</si>
  <si>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</si>
  <si>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</si>
  <si>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</si>
  <si>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</si>
  <si>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</si>
  <si>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</si>
  <si>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</si>
  <si>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</si>
  <si>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</si>
  <si>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</si>
  <si>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</si>
  <si>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</si>
  <si>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</si>
  <si>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</si>
  <si>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</si>
  <si>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</si>
  <si>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</si>
  <si>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</si>
  <si>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</si>
  <si>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</si>
  <si>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</si>
  <si>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</si>
  <si>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</si>
  <si>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</si>
  <si>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</si>
  <si>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</si>
  <si>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</si>
  <si>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</si>
  <si>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</si>
  <si>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</si>
  <si>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</si>
  <si>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</si>
  <si>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</si>
  <si>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</si>
  <si>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</si>
  <si>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</si>
  <si>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</si>
  <si>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</si>
  <si>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</si>
  <si>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</si>
  <si>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</si>
  <si>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</si>
  <si>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</si>
  <si>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</si>
  <si>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</si>
  <si>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</si>
  <si>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</si>
  <si>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</si>
  <si>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</si>
  <si>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</si>
  <si>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</si>
  <si>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</si>
  <si>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</si>
  <si>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</si>
  <si>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</si>
  <si>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</si>
  <si>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</si>
  <si>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</si>
  <si>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</si>
  <si>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</si>
  <si>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</si>
  <si>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</si>
  <si>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</si>
  <si>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</si>
  <si>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</si>
  <si>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</si>
  <si>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</si>
  <si>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</si>
  <si>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</si>
  <si>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</si>
  <si>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</si>
  <si>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</si>
  <si>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</si>
  <si>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</si>
  <si>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</si>
  <si>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</si>
  <si>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</si>
  <si>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</si>
  <si>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</si>
  <si>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</si>
  <si>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</si>
  <si>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</si>
  <si>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</si>
  <si>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</si>
  <si>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</si>
  <si>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</si>
  <si>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</si>
  <si>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</si>
  <si>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</si>
  <si>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</si>
  <si>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</si>
  <si>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</si>
  <si>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</si>
  <si>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</si>
  <si>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</si>
  <si>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</si>
  <si>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</si>
  <si>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</si>
  <si>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</si>
  <si>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</si>
  <si>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</si>
  <si>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</si>
  <si>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</si>
  <si>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</si>
  <si>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</si>
  <si>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</si>
  <si>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</si>
  <si>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</si>
  <si>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</si>
  <si>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</si>
  <si>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</si>
  <si>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</si>
  <si>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</si>
  <si>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</si>
  <si>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</si>
  <si>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</si>
  <si>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</si>
  <si>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</si>
  <si>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</si>
  <si>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</si>
  <si>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</si>
  <si>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</si>
  <si>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</si>
  <si>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</si>
  <si>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</si>
  <si>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</si>
  <si>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</si>
  <si>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</si>
  <si>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</si>
  <si>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</si>
  <si>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</si>
  <si>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</si>
  <si>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</si>
  <si>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</si>
  <si>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</si>
  <si>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</si>
  <si>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</si>
  <si>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</si>
  <si>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</si>
  <si>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</si>
  <si>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</si>
  <si>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</si>
  <si>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</si>
  <si>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</si>
  <si>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</si>
  <si>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</si>
  <si>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</si>
  <si>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</si>
  <si>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</si>
  <si>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</si>
  <si>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</si>
  <si>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</si>
  <si>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</si>
  <si>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</si>
  <si>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</si>
  <si>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</si>
  <si>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</si>
  <si>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</si>
  <si>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</si>
  <si>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</si>
  <si>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</si>
  <si>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</si>
  <si>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</si>
  <si>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</si>
  <si>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</si>
  <si>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</si>
  <si>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</si>
  <si>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</si>
  <si>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</si>
  <si>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</si>
  <si>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</si>
  <si>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</si>
  <si>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</si>
  <si>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</si>
  <si>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</si>
  <si>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</si>
  <si>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</si>
  <si>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</si>
  <si>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</si>
  <si>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</si>
  <si>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</si>
  <si>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</si>
  <si>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</si>
  <si>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</si>
  <si>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</si>
  <si>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</si>
  <si>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</si>
  <si>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</si>
  <si>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</si>
  <si>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</si>
  <si>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</si>
  <si>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</si>
  <si>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</si>
  <si>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</si>
  <si>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</si>
  <si>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</si>
  <si>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</si>
  <si>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</si>
  <si>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</si>
  <si>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</si>
  <si>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</si>
  <si>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</si>
  <si>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</si>
  <si>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</si>
  <si>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</si>
  <si>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</si>
  <si>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</si>
  <si>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</si>
  <si>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</si>
  <si>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</si>
  <si>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</si>
  <si>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</si>
  <si>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</si>
  <si>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</si>
  <si>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</si>
  <si>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</si>
  <si>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</si>
  <si>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</si>
  <si>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</si>
  <si>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</si>
  <si>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</si>
  <si>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</si>
  <si>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</si>
  <si>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</si>
  <si>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</si>
  <si>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</si>
  <si>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</si>
  <si>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</si>
  <si>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</si>
  <si>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</si>
  <si>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</si>
  <si>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</si>
  <si>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</si>
  <si>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</si>
  <si>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</si>
  <si>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</si>
  <si>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</si>
  <si>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</si>
  <si>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</si>
  <si>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</si>
  <si>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</si>
  <si>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</si>
  <si>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</si>
  <si>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</si>
  <si>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</si>
  <si>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</si>
  <si>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</si>
  <si>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</si>
  <si>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</si>
  <si>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</si>
  <si>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</si>
  <si>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</si>
  <si>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</si>
  <si>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</si>
  <si>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</si>
  <si>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</si>
  <si>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</si>
  <si>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</si>
  <si>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</si>
  <si>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</si>
  <si>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</si>
  <si>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</si>
  <si>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</si>
  <si>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</si>
  <si>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</si>
  <si>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</si>
  <si>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</si>
  <si>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</si>
  <si>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</si>
  <si>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</si>
  <si>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</si>
  <si>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</si>
  <si>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</si>
  <si>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</si>
  <si>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</si>
  <si>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</si>
  <si>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</si>
  <si>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</si>
  <si>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</si>
  <si>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</si>
  <si>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</si>
  <si>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</si>
  <si>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</si>
  <si>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</si>
  <si>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</si>
  <si>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</si>
  <si>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</si>
  <si>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</si>
  <si>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</si>
  <si>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</si>
  <si>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</si>
  <si>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</si>
  <si>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</si>
  <si>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</si>
  <si>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</si>
  <si>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</si>
  <si>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</si>
  <si>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</si>
  <si>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</si>
  <si>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</si>
  <si>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</si>
  <si>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</si>
  <si>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</si>
  <si>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</si>
  <si>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</si>
  <si>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</si>
  <si>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</si>
  <si>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</si>
  <si>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</si>
  <si>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</si>
  <si>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</si>
  <si>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</si>
  <si>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</si>
  <si>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</si>
  <si>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</si>
  <si>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</si>
  <si>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</si>
  <si>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</si>
  <si>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</si>
  <si>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</si>
  <si>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</si>
  <si>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</si>
  <si>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</si>
  <si>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</si>
  <si>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</si>
  <si>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</si>
  <si>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</si>
  <si>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</si>
  <si>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</si>
  <si>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</si>
  <si>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</si>
  <si>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</si>
  <si>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</si>
  <si>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</si>
  <si>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</si>
  <si>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</si>
  <si>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</si>
  <si>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</si>
  <si>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</si>
  <si>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</si>
  <si>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</si>
  <si>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</si>
  <si>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</si>
  <si>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</si>
  <si>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</si>
  <si>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</si>
  <si>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</si>
  <si>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</si>
  <si>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</si>
  <si>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</si>
  <si>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</si>
  <si>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</si>
  <si>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</si>
  <si>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</si>
  <si>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</si>
  <si>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</si>
  <si>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</si>
  <si>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</si>
  <si>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</si>
  <si>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</si>
  <si>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</si>
  <si>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</si>
  <si>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</si>
  <si>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</si>
  <si>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</si>
  <si>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</si>
  <si>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</si>
  <si>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</si>
  <si>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</si>
  <si>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</si>
  <si>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</si>
  <si>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</si>
  <si>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</si>
  <si>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</si>
  <si>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</si>
  <si>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</si>
  <si>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</si>
  <si>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</si>
  <si>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</si>
  <si>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</si>
  <si>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</si>
  <si>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</si>
  <si>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</si>
  <si>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</si>
  <si>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</si>
  <si>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</si>
  <si>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</si>
  <si>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</si>
  <si>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</si>
  <si>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</si>
  <si>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</si>
  <si>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</si>
  <si>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</si>
  <si>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</si>
  <si>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</si>
  <si>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</si>
  <si>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</si>
  <si>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</si>
  <si>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</si>
  <si>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</si>
  <si>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</si>
  <si>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</si>
  <si>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</si>
  <si>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</si>
  <si>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</si>
  <si>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</si>
  <si>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</si>
  <si>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</si>
  <si>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</si>
  <si>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</si>
  <si>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</si>
  <si>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</si>
  <si>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</si>
  <si>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</si>
  <si>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</si>
  <si>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</si>
  <si>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</si>
  <si>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</si>
  <si>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</si>
  <si>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</si>
  <si>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</si>
  <si>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</si>
  <si>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</si>
  <si>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</si>
  <si>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</si>
  <si>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</si>
  <si>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</si>
  <si>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</si>
  <si>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</si>
  <si>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</si>
  <si>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</si>
  <si>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</si>
  <si>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</si>
  <si>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</si>
  <si>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</si>
  <si>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</si>
  <si>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</si>
  <si>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</si>
  <si>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</si>
  <si>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</si>
  <si>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</si>
  <si>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</si>
  <si>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</si>
  <si>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</si>
  <si>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</si>
  <si>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</si>
  <si>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</si>
  <si>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</si>
  <si>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</si>
  <si>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</si>
  <si>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</si>
  <si>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</si>
  <si>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</si>
  <si>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</si>
  <si>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</si>
  <si>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</si>
  <si>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</si>
  <si>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</si>
  <si>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</si>
  <si>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</si>
  <si>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</si>
  <si>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</si>
  <si>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</si>
  <si>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</si>
  <si>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</si>
  <si>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</si>
  <si>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</si>
  <si>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</si>
  <si>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</si>
  <si>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</si>
  <si>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</si>
  <si>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</si>
  <si>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</si>
  <si>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</si>
  <si>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</si>
  <si>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</si>
  <si>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</si>
  <si>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</si>
  <si>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</si>
  <si>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</si>
  <si>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</si>
  <si>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</si>
  <si>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</si>
  <si>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</si>
  <si>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</si>
  <si>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</si>
  <si>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</si>
  <si>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</si>
  <si>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</si>
  <si>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</si>
  <si>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</si>
  <si>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</si>
  <si>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</si>
  <si>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</si>
  <si>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</si>
  <si>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</si>
  <si>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</si>
  <si>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</si>
  <si>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</si>
  <si>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</si>
  <si>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</si>
  <si>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</si>
  <si>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</si>
  <si>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</si>
  <si>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</si>
  <si>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</si>
  <si>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</si>
  <si>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</si>
  <si>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</si>
  <si>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</si>
  <si>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</si>
  <si>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</si>
  <si>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</si>
  <si>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</si>
  <si>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</si>
  <si>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</si>
  <si>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</si>
  <si>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</si>
  <si>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</si>
  <si>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</si>
  <si>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</si>
  <si>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</si>
  <si>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</si>
  <si>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</si>
  <si>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</si>
  <si>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</si>
  <si>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</si>
  <si>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</si>
  <si>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</si>
  <si>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</si>
  <si>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</si>
  <si>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</si>
  <si>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</si>
  <si>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</si>
  <si>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</si>
  <si>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</si>
  <si>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</si>
  <si>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</si>
  <si>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</si>
  <si>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</si>
  <si>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</si>
  <si>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</si>
  <si>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</si>
  <si>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</si>
  <si>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</si>
  <si>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</si>
  <si>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</si>
  <si>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</si>
  <si>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</si>
  <si>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</si>
  <si>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</si>
  <si>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</si>
  <si>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</si>
  <si>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</si>
  <si>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</si>
  <si>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</si>
  <si>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</si>
  <si>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</si>
  <si>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</si>
  <si>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</si>
  <si>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</si>
  <si>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</si>
  <si>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</si>
  <si>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</si>
  <si>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</si>
  <si>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</si>
  <si>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</si>
  <si>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</si>
  <si>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</si>
  <si>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</si>
  <si>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</si>
  <si>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</si>
  <si>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</si>
  <si>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</si>
  <si>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</si>
  <si>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</si>
  <si>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</si>
  <si>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</si>
  <si>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</si>
  <si>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</si>
  <si>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</si>
  <si>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</si>
  <si>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</si>
  <si>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</si>
  <si>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</si>
  <si>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</si>
  <si>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</si>
  <si>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</si>
  <si>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</si>
  <si>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</si>
  <si>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</si>
  <si>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</si>
  <si>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</si>
  <si>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</si>
  <si>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</si>
  <si>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</si>
  <si>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</si>
  <si>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</si>
  <si>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</si>
  <si>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</si>
  <si>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</si>
  <si>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</si>
  <si>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</si>
  <si>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</si>
  <si>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</si>
  <si>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</si>
  <si>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</si>
  <si>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</si>
  <si>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</si>
  <si>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</si>
  <si>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</si>
  <si>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</si>
  <si>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</si>
  <si>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</si>
  <si>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</si>
  <si>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</si>
  <si>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</si>
  <si>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</si>
  <si>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</si>
  <si>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</si>
  <si>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</si>
  <si>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</si>
  <si>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</si>
  <si>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</si>
  <si>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</si>
  <si>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</si>
  <si>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</si>
  <si>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</si>
  <si>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</si>
  <si>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</si>
  <si>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</si>
  <si>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</si>
  <si>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</si>
  <si>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</si>
  <si>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</si>
  <si>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</si>
  <si>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</si>
  <si>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</si>
  <si>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</si>
  <si>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</si>
  <si>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</si>
  <si>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</si>
  <si>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</si>
  <si>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</si>
  <si>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</si>
  <si>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</si>
  <si>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</si>
  <si>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</si>
  <si>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</si>
  <si>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</si>
  <si>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</si>
  <si>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</si>
  <si>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</si>
  <si>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</si>
  <si>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</si>
  <si>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</si>
  <si>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</si>
  <si>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</si>
  <si>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</si>
  <si>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</si>
  <si>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</si>
  <si>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</si>
  <si>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</si>
  <si>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</si>
  <si>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</si>
  <si>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</si>
  <si>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</si>
  <si>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</si>
  <si>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</si>
  <si>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</si>
  <si>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</si>
  <si>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</si>
  <si>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</si>
  <si>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</si>
  <si>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</si>
  <si>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</si>
  <si>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</si>
  <si>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</si>
  <si>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</si>
  <si>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</si>
  <si>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</si>
  <si>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</si>
  <si>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</si>
  <si>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</si>
  <si>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</si>
  <si>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</si>
  <si>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</si>
  <si>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</si>
  <si>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</si>
  <si>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</si>
  <si>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</si>
  <si>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</si>
  <si>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</si>
  <si>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</si>
  <si>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</si>
  <si>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</si>
  <si>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</si>
  <si>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</si>
  <si>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</si>
  <si>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</si>
  <si>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</si>
  <si>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</si>
  <si>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</si>
  <si>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</si>
  <si>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</si>
  <si>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</si>
  <si>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</si>
  <si>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</si>
  <si>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</si>
  <si>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</si>
  <si>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</si>
  <si>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</si>
  <si>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</si>
  <si>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</si>
  <si>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</si>
  <si>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</si>
  <si>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</si>
  <si>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</si>
  <si>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</si>
  <si>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</si>
  <si>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</si>
  <si>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</si>
  <si>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</si>
  <si>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</si>
  <si>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</si>
  <si>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</si>
  <si>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</si>
  <si>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</si>
  <si>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</si>
  <si>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</si>
  <si>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</si>
  <si>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</si>
  <si>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</si>
  <si>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</si>
  <si>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</si>
  <si>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</si>
  <si>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</si>
  <si>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</si>
  <si>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</si>
  <si>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</si>
  <si>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</si>
  <si>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</si>
  <si>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</si>
  <si>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</si>
  <si>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</si>
  <si>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</si>
  <si>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</si>
  <si>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</si>
  <si>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</si>
  <si>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</si>
  <si>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</si>
  <si>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</si>
  <si>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</si>
  <si>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</si>
  <si>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</si>
  <si>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</si>
  <si>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</si>
  <si>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</si>
  <si>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</si>
  <si>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</si>
  <si>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</si>
  <si>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</si>
  <si>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</si>
  <si>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</si>
  <si>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</si>
  <si>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</si>
  <si>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</si>
  <si>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</si>
  <si>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</si>
  <si>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</si>
  <si>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</si>
  <si>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</si>
  <si>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</si>
  <si>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</si>
  <si>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</si>
  <si>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</si>
  <si>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</si>
  <si>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</si>
  <si>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</si>
  <si>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</si>
  <si>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</si>
  <si>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</si>
  <si>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</si>
  <si>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</si>
  <si>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</si>
  <si>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</si>
  <si>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</si>
  <si>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</si>
  <si>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</si>
  <si>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</si>
  <si>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</si>
  <si>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</si>
  <si>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</si>
  <si>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</si>
  <si>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</si>
  <si>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</si>
  <si>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</si>
  <si>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</si>
  <si>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</si>
  <si>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</si>
  <si>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</si>
  <si>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</si>
  <si>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</si>
  <si>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</si>
  <si>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</si>
  <si>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</si>
  <si>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</si>
  <si>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</si>
  <si>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</si>
  <si>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</si>
  <si>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</si>
  <si>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</si>
  <si>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</si>
  <si>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</si>
  <si>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</si>
  <si>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</si>
  <si>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</si>
  <si>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</si>
  <si>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</si>
  <si>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</si>
  <si>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</si>
  <si>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</si>
  <si>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</si>
  <si>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</si>
  <si>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</si>
  <si>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</si>
  <si>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</si>
  <si>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</si>
  <si>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</si>
  <si>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</si>
  <si>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</si>
  <si>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</si>
  <si>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</si>
  <si>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</si>
  <si>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</si>
  <si>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</si>
  <si>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</si>
  <si>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</si>
  <si>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</si>
  <si>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</si>
  <si>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</si>
  <si>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</si>
  <si>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</si>
  <si>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</si>
  <si>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</si>
  <si>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</si>
  <si>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</si>
  <si>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</si>
  <si>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</si>
  <si>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</si>
  <si>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</si>
  <si>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</si>
  <si>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</si>
  <si>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</si>
  <si>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</si>
  <si>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</si>
  <si>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</si>
  <si>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</si>
  <si>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</si>
  <si>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</si>
  <si>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</si>
  <si>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</si>
  <si>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</si>
  <si>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</si>
  <si>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</si>
  <si>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</si>
  <si>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</si>
  <si>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</si>
  <si>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</si>
  <si>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</si>
  <si>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</si>
  <si>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</si>
  <si>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</si>
  <si>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</si>
  <si>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</si>
  <si>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</si>
  <si>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</si>
  <si>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</si>
  <si>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</si>
  <si>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</si>
  <si>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</si>
  <si>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</si>
  <si>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</si>
  <si>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</si>
  <si>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</si>
  <si>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</si>
  <si>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</si>
  <si>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</si>
  <si>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</si>
  <si>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</si>
  <si>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</si>
  <si>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</si>
  <si>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</si>
  <si>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</si>
  <si>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</si>
  <si>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</si>
  <si>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</si>
  <si>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</si>
  <si>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</si>
  <si>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</si>
  <si>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</si>
  <si>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</si>
  <si>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</si>
  <si>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</si>
  <si>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</si>
  <si>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</si>
  <si>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</si>
  <si>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</si>
  <si>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</si>
  <si>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</si>
  <si>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</si>
  <si>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</si>
  <si>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</si>
  <si>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</si>
  <si>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</si>
  <si>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</si>
  <si>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</si>
  <si>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</si>
  <si>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</si>
  <si>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</si>
  <si>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</si>
  <si>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</si>
  <si>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</si>
  <si>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</si>
  <si>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</si>
  <si>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</si>
  <si>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</si>
  <si>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</si>
  <si>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</si>
  <si>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</si>
  <si>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</si>
  <si>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</si>
  <si>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</si>
  <si>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</si>
  <si>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</si>
  <si>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</si>
  <si>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</si>
  <si>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</si>
  <si>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</si>
  <si>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</si>
  <si>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</si>
  <si>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</si>
  <si>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</si>
  <si>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</si>
  <si>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</si>
  <si>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</si>
  <si>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</si>
  <si>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</si>
  <si>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</si>
  <si>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</si>
  <si>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</si>
  <si>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</si>
  <si>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</si>
  <si>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</si>
  <si>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</si>
  <si>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</si>
  <si>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</si>
  <si>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</si>
  <si>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</si>
  <si>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</si>
  <si>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</si>
  <si>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</si>
  <si>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</si>
  <si>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</si>
  <si>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</si>
  <si>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</si>
  <si>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</si>
  <si>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</si>
  <si>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</si>
  <si>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</si>
  <si>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</si>
  <si>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</si>
  <si>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</si>
  <si>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</si>
  <si>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</si>
  <si>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</si>
  <si>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</si>
  <si>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</si>
  <si>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</si>
  <si>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</si>
  <si>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</si>
  <si>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</si>
  <si>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</si>
  <si>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</si>
  <si>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</si>
  <si>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</si>
  <si>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</si>
  <si>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</si>
  <si>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</si>
  <si>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</si>
  <si>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</si>
  <si>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</si>
  <si>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</si>
  <si>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</si>
  <si>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</si>
  <si>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</si>
  <si>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</si>
  <si>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</si>
  <si>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</si>
  <si>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</si>
  <si>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</si>
  <si>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</si>
  <si>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</si>
  <si>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</si>
  <si>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</si>
  <si>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</si>
  <si>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</si>
  <si>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</si>
  <si>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</si>
  <si>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</si>
  <si>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</si>
  <si>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</si>
  <si>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</si>
  <si>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</si>
  <si>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</si>
  <si>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</si>
  <si>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</si>
  <si>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</si>
  <si>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</si>
  <si>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</si>
  <si>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</si>
  <si>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</si>
  <si>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</si>
  <si>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</si>
  <si>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</si>
  <si>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</si>
  <si>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</si>
  <si>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</si>
  <si>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</si>
  <si>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</si>
  <si>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</si>
  <si>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</si>
  <si>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</si>
  <si>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</si>
  <si>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</si>
  <si>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</si>
  <si>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</si>
  <si>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</si>
  <si>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</si>
  <si>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</si>
  <si>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</si>
  <si>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</si>
  <si>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</si>
  <si>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</si>
  <si>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</si>
  <si>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</si>
  <si>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</si>
  <si>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</si>
  <si>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</si>
  <si>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</si>
  <si>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</si>
  <si>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</si>
  <si>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</si>
  <si>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</si>
  <si>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</si>
  <si>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</si>
  <si>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</si>
  <si>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</si>
  <si>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</si>
  <si>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</si>
  <si>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</si>
  <si>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</si>
  <si>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</si>
  <si>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</si>
  <si>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</si>
  <si>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</si>
  <si>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</si>
  <si>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</si>
  <si>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</si>
  <si>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</si>
  <si>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</si>
  <si>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</si>
  <si>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</si>
  <si>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</si>
  <si>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</si>
  <si>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</si>
  <si>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</si>
  <si>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</si>
  <si>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</si>
  <si>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</si>
  <si>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</si>
  <si>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</si>
  <si>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</si>
  <si>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</si>
  <si>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</si>
  <si>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</si>
  <si>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</si>
  <si>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</si>
  <si>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</si>
  <si>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</si>
  <si>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</si>
  <si>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</si>
  <si>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</si>
  <si>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</si>
  <si>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</si>
  <si>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</si>
  <si>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</si>
  <si>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</si>
  <si>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</si>
  <si>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</si>
  <si>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</si>
  <si>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</si>
  <si>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</si>
  <si>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</si>
  <si>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</si>
  <si>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</si>
  <si>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</si>
  <si>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</si>
  <si>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</si>
  <si>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</si>
  <si>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</si>
  <si>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</si>
  <si>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</si>
  <si>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</si>
  <si>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</si>
  <si>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</si>
  <si>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</si>
  <si>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</si>
  <si>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</si>
  <si>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</si>
  <si>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</si>
  <si>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</si>
  <si>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</si>
  <si>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</si>
  <si>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</si>
  <si>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</si>
  <si>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</si>
  <si>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</si>
  <si>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</si>
  <si>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</si>
  <si>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</si>
  <si>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</si>
  <si>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</si>
  <si>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</si>
  <si>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</si>
  <si>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</si>
  <si>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</si>
  <si>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</si>
  <si>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</si>
  <si>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</si>
  <si>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</si>
  <si>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</si>
  <si>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</si>
  <si>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</si>
  <si>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</si>
  <si>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</si>
  <si>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</si>
  <si>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</si>
  <si>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</si>
  <si>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</si>
  <si>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</si>
  <si>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</si>
  <si>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</si>
  <si>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</si>
  <si>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</si>
  <si>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</si>
  <si>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</si>
  <si>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</si>
  <si>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</si>
  <si>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</si>
  <si>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</si>
  <si>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</si>
  <si>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</si>
  <si>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</si>
  <si>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</si>
  <si>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</si>
  <si>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</si>
  <si>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</si>
  <si>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</si>
  <si>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</si>
  <si>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</si>
  <si>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</si>
  <si>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</si>
  <si>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</si>
  <si>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</si>
  <si>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</si>
  <si>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</si>
  <si>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</si>
  <si>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</si>
  <si>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</si>
  <si>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</si>
  <si>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</si>
  <si>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</si>
  <si>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</si>
  <si>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</si>
  <si>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</si>
  <si>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</si>
  <si>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</si>
  <si>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</si>
  <si>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</si>
  <si>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</si>
  <si>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</si>
  <si>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</si>
  <si>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</si>
  <si>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</si>
  <si>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</si>
  <si>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</si>
  <si>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</si>
  <si>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</si>
  <si>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</si>
  <si>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</si>
  <si>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</si>
  <si>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</si>
  <si>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</si>
  <si>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</si>
  <si>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</si>
  <si>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</si>
  <si>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</si>
  <si>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</si>
  <si>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</si>
  <si>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</si>
  <si>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</si>
  <si>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</si>
  <si>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</si>
  <si>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</si>
  <si>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</si>
  <si>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</si>
  <si>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</si>
  <si>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</si>
  <si>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</si>
  <si>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</si>
  <si>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</si>
  <si>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</si>
  <si>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</si>
  <si>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</si>
  <si>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</si>
  <si>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</si>
  <si>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</si>
  <si>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</si>
  <si>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</si>
  <si>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</si>
  <si>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</si>
  <si>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</si>
  <si>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</si>
  <si>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</si>
  <si>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</si>
  <si>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</si>
  <si>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</si>
  <si>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</si>
  <si>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</si>
  <si>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</si>
  <si>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</si>
  <si>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</si>
  <si>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</si>
  <si>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</si>
  <si>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</si>
  <si>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</si>
  <si>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</si>
  <si>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</si>
  <si>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</si>
  <si>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</si>
  <si>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</si>
  <si>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</si>
  <si>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</si>
  <si>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</si>
  <si>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</si>
  <si>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</si>
  <si>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</si>
  <si>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</si>
  <si>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</si>
  <si>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</si>
  <si>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</si>
  <si>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</si>
  <si>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</si>
  <si>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</si>
  <si>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</si>
  <si>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</si>
  <si>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</si>
  <si>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</si>
  <si>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</si>
  <si>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</si>
  <si>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</si>
  <si>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</si>
  <si>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</si>
  <si>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</si>
  <si>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</si>
  <si>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</si>
  <si>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</si>
  <si>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</si>
  <si>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</si>
  <si>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</si>
  <si>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</si>
  <si>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</si>
  <si>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</si>
  <si>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</si>
  <si>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</si>
  <si>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</si>
  <si>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</si>
  <si>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</si>
  <si>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</si>
  <si>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</si>
  <si>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</si>
  <si>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</si>
  <si>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</si>
  <si>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</si>
  <si>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</si>
  <si>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</si>
  <si>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</si>
  <si>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</si>
  <si>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</si>
  <si>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</si>
  <si>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</si>
  <si>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</si>
  <si>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</si>
  <si>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</si>
  <si>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</si>
  <si>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</si>
  <si>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</si>
  <si>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</si>
  <si>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</si>
  <si>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</si>
  <si>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</si>
  <si>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</si>
  <si>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</si>
  <si>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</si>
  <si>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</si>
  <si>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</si>
  <si>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</si>
  <si>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</si>
  <si>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</si>
  <si>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</si>
  <si>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</si>
  <si>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</si>
  <si>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</si>
  <si>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</si>
  <si>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</si>
  <si>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</si>
  <si>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</si>
  <si>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</si>
  <si>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</si>
  <si>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</si>
  <si>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</si>
  <si>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</si>
  <si>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</si>
  <si>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</si>
  <si>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</si>
  <si>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</si>
  <si>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</si>
  <si>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</si>
  <si>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</si>
  <si>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</si>
  <si>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</si>
  <si>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</si>
  <si>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</si>
  <si>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</si>
  <si>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</si>
  <si>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</si>
  <si>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</si>
  <si>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</si>
  <si>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</si>
  <si>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</si>
  <si>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</si>
  <si>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</si>
  <si>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</si>
  <si>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</si>
  <si>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</si>
  <si>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</si>
  <si>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</si>
  <si>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</si>
  <si>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</si>
  <si>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</si>
  <si>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</si>
  <si>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</si>
  <si>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</si>
  <si>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</si>
  <si>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</si>
  <si>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</si>
  <si>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</si>
  <si>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</si>
  <si>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</si>
  <si>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</si>
  <si>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</si>
  <si>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</si>
  <si>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</si>
  <si>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</si>
  <si>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</si>
  <si>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</si>
  <si>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</si>
  <si>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</si>
  <si>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</si>
  <si>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</si>
  <si>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</si>
  <si>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</si>
  <si>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</si>
  <si>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</si>
  <si>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</si>
  <si>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</si>
  <si>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</si>
  <si>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</si>
  <si>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</si>
  <si>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</si>
  <si>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</si>
  <si>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</si>
  <si>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</si>
  <si>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</si>
  <si>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</si>
  <si>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</si>
  <si>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</si>
  <si>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</si>
  <si>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</si>
  <si>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</si>
  <si>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</si>
  <si>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</si>
  <si>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</si>
  <si>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</si>
  <si>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</si>
  <si>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</si>
  <si>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</si>
  <si>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</si>
  <si>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</si>
  <si>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</si>
  <si>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</si>
  <si>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</si>
  <si>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</si>
  <si>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</si>
  <si>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</si>
  <si>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</si>
  <si>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</si>
  <si>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</si>
  <si>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</si>
  <si>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</si>
  <si>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</si>
  <si>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</si>
  <si>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</si>
  <si>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</si>
  <si>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</si>
  <si>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</si>
  <si>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</si>
  <si>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</si>
  <si>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</si>
  <si>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</si>
  <si>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</si>
  <si>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</si>
  <si>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</si>
  <si>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</si>
  <si>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</si>
  <si>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</si>
  <si>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</si>
  <si>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</si>
  <si>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</si>
  <si>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</si>
  <si>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</si>
  <si>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</si>
  <si>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</si>
  <si>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</si>
  <si>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</si>
  <si>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</si>
  <si>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</si>
  <si>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</si>
  <si>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</si>
  <si>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</si>
  <si>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</si>
  <si>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</si>
  <si>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</si>
  <si>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</si>
  <si>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</si>
  <si>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</si>
  <si>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</si>
  <si>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</si>
  <si>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</si>
  <si>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</si>
  <si>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</si>
  <si>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</si>
  <si>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</si>
  <si>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</si>
  <si>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</si>
  <si>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</si>
  <si>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</si>
  <si>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</si>
  <si>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</si>
  <si>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</si>
  <si>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</si>
  <si>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</si>
  <si>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</si>
  <si>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</si>
  <si>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</si>
  <si>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</si>
  <si>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</si>
  <si>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</si>
  <si>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</si>
  <si>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</si>
  <si>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</si>
  <si>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</si>
  <si>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</si>
  <si>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</si>
  <si>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</si>
  <si>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</si>
  <si>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</si>
  <si>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</si>
  <si>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</si>
  <si>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</si>
  <si>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</si>
  <si>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</si>
  <si>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</si>
  <si>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</si>
  <si>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</si>
  <si>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</si>
  <si>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</si>
  <si>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</si>
  <si>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</si>
  <si>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</si>
  <si>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</si>
  <si>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</si>
  <si>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</si>
  <si>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</si>
  <si>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</si>
  <si>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</si>
  <si>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</si>
  <si>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</si>
  <si>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</si>
  <si>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</si>
  <si>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</si>
  <si>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</si>
  <si>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</si>
  <si>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</si>
  <si>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</si>
  <si>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</si>
  <si>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</si>
  <si>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</si>
  <si>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</si>
  <si>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</si>
  <si>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</si>
  <si>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</si>
  <si>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</si>
  <si>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</si>
  <si>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</si>
  <si>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</si>
  <si>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</si>
  <si>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</si>
  <si>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</si>
  <si>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</si>
  <si>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</si>
  <si>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</si>
  <si>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</si>
  <si>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</si>
  <si>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</si>
  <si>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</si>
  <si>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</si>
  <si>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</si>
  <si>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</si>
  <si>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</si>
  <si>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</si>
  <si>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</si>
  <si>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</si>
  <si>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</si>
  <si>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</si>
  <si>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</si>
  <si>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</si>
  <si>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</si>
  <si>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</si>
  <si>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</si>
  <si>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</si>
  <si>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</si>
  <si>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</si>
  <si>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</si>
  <si>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</si>
  <si>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</si>
  <si>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</si>
  <si>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</si>
  <si>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</si>
  <si>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</si>
  <si>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</si>
  <si>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</si>
  <si>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</si>
  <si>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</si>
  <si>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</si>
  <si>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</si>
  <si>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</si>
  <si>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</si>
  <si>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</si>
  <si>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</si>
  <si>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</si>
  <si>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</si>
  <si>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</si>
  <si>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</si>
  <si>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</si>
  <si>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</si>
  <si>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</si>
  <si>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</si>
  <si>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</si>
  <si>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</si>
  <si>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</si>
  <si>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</si>
  <si>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</si>
  <si>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</si>
  <si>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</si>
  <si>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</si>
  <si>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</si>
  <si>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</si>
  <si>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</si>
  <si>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</si>
  <si>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</si>
  <si>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</si>
  <si>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</si>
  <si>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</si>
  <si>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</si>
  <si>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</si>
  <si>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</si>
  <si>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</si>
  <si>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</si>
  <si>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</si>
  <si>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</si>
  <si>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</si>
  <si>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</si>
  <si>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</si>
  <si>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</si>
  <si>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</si>
  <si>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</si>
  <si>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</si>
  <si>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</si>
  <si>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</si>
  <si>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</si>
  <si>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</si>
  <si>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</si>
  <si>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</si>
  <si>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</si>
  <si>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</si>
  <si>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</si>
  <si>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</si>
  <si>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</si>
  <si>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</si>
  <si>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</si>
  <si>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</si>
  <si>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</si>
  <si>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</si>
  <si>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</si>
  <si>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</si>
  <si>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</si>
  <si>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</si>
  <si>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</si>
  <si>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</si>
  <si>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</si>
  <si>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</si>
  <si>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</si>
  <si>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</si>
  <si>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</si>
  <si>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</si>
  <si>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</si>
  <si>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</si>
  <si>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</si>
  <si>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</si>
  <si>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</si>
  <si>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</si>
  <si>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</si>
  <si>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</si>
  <si>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</si>
  <si>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</si>
  <si>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</si>
  <si>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</si>
  <si>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</si>
  <si>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</si>
  <si>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</si>
  <si>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</si>
  <si>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</si>
  <si>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</si>
  <si>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</si>
  <si>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</si>
  <si>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</si>
  <si>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</si>
  <si>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</si>
  <si>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</si>
  <si>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</si>
  <si>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</si>
  <si>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</si>
  <si>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</si>
  <si>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</si>
  <si>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</si>
  <si>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</si>
  <si>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</si>
  <si>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</si>
  <si>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</si>
  <si>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</si>
  <si>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</si>
  <si>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</si>
  <si>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</si>
  <si>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</si>
  <si>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</si>
  <si>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</si>
  <si>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</si>
  <si>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</si>
  <si>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</si>
  <si>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</si>
  <si>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</si>
  <si>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</si>
  <si>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</si>
  <si>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</si>
  <si>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</si>
  <si>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</si>
  <si>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</si>
  <si>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</si>
  <si>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</si>
  <si>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</si>
  <si>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</si>
  <si>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</si>
  <si>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</si>
  <si>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</si>
  <si>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</si>
  <si>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</si>
  <si>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</si>
  <si>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</si>
  <si>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</si>
  <si>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</si>
  <si>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</si>
  <si>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</si>
  <si>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</si>
  <si>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</si>
  <si>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</si>
  <si>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</si>
  <si>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</si>
  <si>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</si>
  <si>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</si>
  <si>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</si>
  <si>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</si>
  <si>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</si>
  <si>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</si>
  <si>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</si>
  <si>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</si>
  <si>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</si>
  <si>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</si>
  <si>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</si>
  <si>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</si>
  <si>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</si>
  <si>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</si>
  <si>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</si>
  <si>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</si>
  <si>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</si>
  <si>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</si>
  <si>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</si>
  <si>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</si>
  <si>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</si>
  <si>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</si>
  <si>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</si>
  <si>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</si>
  <si>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</si>
  <si>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</si>
  <si>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</si>
  <si>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</si>
  <si>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</si>
  <si>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</si>
  <si>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</si>
  <si>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</si>
  <si>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</si>
  <si>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</si>
  <si>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</si>
  <si>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</si>
  <si>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</si>
  <si>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</si>
  <si>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</si>
  <si>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</si>
  <si>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</si>
  <si>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</si>
  <si>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</si>
  <si>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</si>
  <si>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</si>
  <si>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</si>
  <si>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</si>
  <si>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</si>
  <si>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</si>
  <si>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</si>
  <si>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</si>
  <si>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</si>
  <si>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</si>
  <si>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</si>
  <si>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</si>
  <si>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</si>
  <si>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</si>
  <si>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</si>
  <si>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</si>
  <si>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</si>
  <si>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</si>
  <si>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</si>
  <si>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</si>
  <si>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</si>
  <si>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</si>
  <si>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</si>
  <si>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</si>
  <si>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</si>
  <si>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</si>
  <si>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</si>
  <si>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</si>
  <si>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</si>
  <si>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</si>
  <si>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</si>
  <si>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</si>
  <si>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</si>
  <si>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</si>
  <si>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</si>
  <si>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</si>
  <si>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</si>
  <si>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</si>
  <si>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</si>
  <si>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</si>
  <si>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</si>
  <si>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</si>
  <si>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</si>
  <si>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</si>
  <si>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</si>
  <si>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</si>
  <si>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</si>
  <si>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</si>
  <si>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</si>
  <si>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</si>
  <si>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</si>
  <si>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</si>
  <si>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</si>
  <si>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</si>
  <si>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</si>
  <si>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</si>
  <si>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</si>
  <si>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</si>
  <si>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</si>
  <si>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PCM-20251003-00000830</t>
  </si>
  <si>
    <t>EOL Gen stopped due to major issue and team moved with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</si>
  <si>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</si>
  <si>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</si>
  <si>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</si>
  <si>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</si>
  <si>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</si>
  <si>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</si>
  <si>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</si>
  <si>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</si>
  <si>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</si>
  <si>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</si>
  <si>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</si>
  <si>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</si>
  <si>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</si>
  <si>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</si>
  <si>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</si>
  <si>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</si>
  <si>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</si>
  <si>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</si>
  <si>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</si>
  <si>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</si>
  <si>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</si>
  <si>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</si>
  <si>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</si>
  <si>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</si>
  <si>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</si>
  <si>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</si>
  <si>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</si>
  <si>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</si>
  <si>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</si>
  <si>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</si>
  <si>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</si>
  <si>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</si>
  <si>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</si>
  <si>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</si>
  <si>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</si>
  <si>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</si>
  <si>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</si>
  <si>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</si>
  <si>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</si>
  <si>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</si>
  <si>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</si>
  <si>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</si>
  <si>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</si>
  <si>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</si>
  <si>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</si>
  <si>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</si>
  <si>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</si>
  <si>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</si>
  <si>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</si>
  <si>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</si>
  <si>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</si>
  <si>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</si>
  <si>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</si>
  <si>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</si>
  <si>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</si>
  <si>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</si>
  <si>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</si>
  <si>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</si>
  <si>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</si>
  <si>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</si>
  <si>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</si>
  <si>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</si>
  <si>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</si>
  <si>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</si>
  <si>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</si>
  <si>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</si>
  <si>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</si>
  <si>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</si>
  <si>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</si>
  <si>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</si>
  <si>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</si>
  <si>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</si>
  <si>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</si>
  <si>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</si>
  <si>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</si>
  <si>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</si>
  <si>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</si>
  <si>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</si>
  <si>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</si>
  <si>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</si>
  <si>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</si>
  <si>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</si>
  <si>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</si>
  <si>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</si>
  <si>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</si>
  <si>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</si>
  <si>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</si>
  <si>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</si>
  <si>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</si>
  <si>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</si>
  <si>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</si>
  <si>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</si>
  <si>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</si>
  <si>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</si>
  <si>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</si>
  <si>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</si>
  <si>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</si>
  <si>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</si>
  <si>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</si>
  <si>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</si>
  <si>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PCM-20251003-00000721</t>
  </si>
  <si>
    <t>Sceco transformer faulty and now team reached with TGs and checking for power cable connection possibility to restore power till transformer replaced..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</si>
</sst>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5">
    <sortCondition ref="H1:H5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3" totalsRowShown="0" headerRowDxfId="157" dataDxfId="156" headerRowBorderDxfId="154" tableBorderDxfId="155" totalsRowBorderDxfId="153">
  <autoFilter ref="A1:CJ3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6" totalsRowShown="0" headerRowDxfId="15" dataDxfId="14" headerRowBorderDxfId="12" tableBorderDxfId="13">
  <autoFilter ref="A1:L3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5"/>
  <sheetViews>
    <sheetView topLeftCell="A6" workbookViewId="0">
      <selection activeCell="D16" sqref="D1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270.74482453703968</v>
      </c>
      <c r="H2" s="142">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8251</v>
      </c>
      <c r="E3" s="65" t="s">
        <v>38964</v>
      </c>
      <c r="F3" s="90">
        <v>45933.53224537037</v>
      </c>
      <c r="G3" s="67">
        <f ca="1">IFERROR(NOW()-F3,"")</f>
        <v>0.16100509259558748</v>
      </c>
      <c r="H3" s="68">
        <v>45933.522499999999</v>
      </c>
      <c r="I3" s="73" t="str">
        <f>IFERROR(VLOOKUP(D3,DB!A:F,6,0),"")</f>
        <v>Generator-SG</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45933.693250462966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45933.693250462966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45933.693250462966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45933.693250462966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45933.693250462966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45933.693250462966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45933.693250462966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45933.693250462966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45933.693250462966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45933.693250462966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45933.693250462966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45933.693250462966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45933.693250462966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45933.693250462966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45933.693250462966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45933.693250462966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45933.693250462966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45933.693250462966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45933.693250462966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45933.693250462966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45933.693250462966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45933.693250462966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45933.693250462966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45933.693250462966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45933.693250462966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45933.693250462966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45933.693250462966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45933.693250462966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45933.693250462966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45933.693250462966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45933.693250462966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45933.693250462966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45933.693250462966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45933.693250462966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45933.693250462966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45933.693250462966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45933.693250462966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45933.693250462966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45933.693250462966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45933.693250462966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45933.693250462966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45933.693250462966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45933.693250462966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45933.693250462966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45933.693250462966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45933.693250462966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45933.693250462966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45933.693250462966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45933.693250462966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45933.693250462966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45933.693250462966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45933.693250462966</v>
      </c>
      <c r="H55" s="68"/>
      <c r="I55" s="73" t="str">
        <f>IFERROR(VLOOKUP(D55,DB!A:F,6,0),"")</f>
        <v/>
      </c>
      <c r="J55" s="73" t="str">
        <f>IFERROR(VLOOKUP(D55,DB!A:G,7,0),"")</f>
        <v/>
      </c>
      <c r="K55" s="69"/>
      <c r="L55" s="70" t="str">
        <f>IFERROR(VLOOKUP(D55,DB!A:I,9,0),"")</f>
        <v/>
      </c>
    </row>
  </sheetData>
  <customSheetViews>
    <customSheetView guid="{F6042A99-DD27-4453-835D-0834D95730CC}" filter="1" showAutoFilter="1">
      <pageMargins left="0" right="0" top="0" bottom="0" header="0" footer="0"/>
      <autoFilter ref="B1:M1" xr:uid="{ED39C6F5-79B5-4DEA-807E-231BF4121C21}"/>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3"/>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242.04146805555501</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126.96616712963441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108.69341250000434</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45933.693250462966</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45933.693250462966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45933.693250462966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75"/>
      <c r="E9" s="131"/>
      <c r="F9" s="132"/>
      <c r="G9" s="133">
        <f ca="1">IFERROR(NOW()-F9,"-")</f>
        <v>45933.693250462966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45933.693250462966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45933.693250462966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45933.693250462966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45933.693250462966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45933.693250462966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45933.693250462966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45933.693250462966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45933.693250462966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45933.693250462966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45933.693250462966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45933.693250462966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45933.693250462966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45933.693250462966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45933.693250462966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45933.693250462966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45933.693250462966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45933.693250462966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45933.693250462966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45933.693250462966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45933.693250462966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45933.693250462966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45933.693250462966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45933.693250462966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45933.693250462966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45933.693250462966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45933.693250462966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45933.693250462966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45933.693250462966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45933.693250462966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45933.693250462966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45933.693250462966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45933.693250462966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45933.693250462966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45933.693250462966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45933.693250462966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45933.693250462966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45933.693250462966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45933.693250462966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45933.693250462966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45933.693250462966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45933.693250462966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45933.693250462966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45933.693250462966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45933.693250462966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45933.693250462966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45933.693250462966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45933.693250462966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45933.693250462966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45933.693250462966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45933.693250462966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45933.693250462966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45933.693250462966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45933.693250462966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45933.693250462966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45933.693250462966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45933.693250462966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45933.693250462966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45933.693250462966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45933.693250462966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45933.693250462966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45933.693250462966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45933.693250462966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45933.693250462966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45933.693250462966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45933.693250462966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45933.693250462966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45933.693250462966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45933.693250462966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45933.693250462966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45933.693250462966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45933.693250462966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45933.693250462966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45933.693250462966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45933.693250462966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45933.693250462966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45933.693250462966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45933.693250462966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45933.693250462966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45933.693250462966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45933.693250462966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45933.693250462966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45933.693250462966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45933.693250462966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45933.693250462966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45933.693250462966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45933.693250462966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45933.693250462966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45933.693250462966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45933.693250462966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45933.693250462966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45933.693250462966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45933.693250462966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45933.693250462966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45933.693250462966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45933.693250462966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45933.693250462966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45933.693250462966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45933.693250462966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45933.693250462966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45933.693250462966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45933.693250462966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45933.693250462966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45933.693250462966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45933.693250462966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45933.693250462966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45933.693250462966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45933.693250462966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45933.693250462966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45933.693250462966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45933.693250462966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45933.693250462966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45933.693250462966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45933.693250462966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45933.693250462966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45933.693250462966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45933.693250462966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45933.693250462966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45933.693250462966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45933.693250462966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45933.693250462966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45933.693250462966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45933.693250462966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45933.693250462966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45933.693250462966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45933.693250462966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45933.693250462966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45933.693250462966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45933.693250462966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45933.693250462966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45933.693250462966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45933.693250462966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45933.693250462966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45933.693250462966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45933.693250462966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45933.693250462966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45933.693250462966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45933.693250462966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45933.693250462966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45933.693250462966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45933.693250462966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45933.693250462966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45933.693250462966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45933.693250462966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45933.693250462966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45933.693250462966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45933.693250462966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45933.693250462966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45933.693250462966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45933.693250462966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45933.693250462966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45933.693250462966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45933.693250462966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45933.693250462966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45933.693250462966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45933.693250462966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45933.693250462966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45933.693250462966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45933.693250462966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45933.693250462966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45933.693250462966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45933.693250462966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45933.693250462966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45933.693250462966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45933.693250462966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45933.693250462966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45933.693250462966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45933.693250462966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45933.693250462966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45933.693250462966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45933.693250462966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45933.693250462966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45933.693250462966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45933.693250462966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45933.693250462966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45933.693250462966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45933.693250462966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45933.693250462966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45933.693250462966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45933.693250462966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45933.693250462966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45933.693250462966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45933.693250462966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45933.693250462966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45933.693250462966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45933.693250462966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45933.693250462966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45933.693250462966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45933.693250462966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45933.693250462966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45933.693250462966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45933.693250462966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45933.693250462966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45933.693250462966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45933.693250462966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45933.693250462966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45933.693250462966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45933.693250462966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45933.693250462966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45933.693250462966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45933.693250462966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45933.693250462966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45933.693250462966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45933.693250462966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45933.693250462966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45933.693250462966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45933.693250462966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45933.693250462966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45933.693250462966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45933.693250462966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45933.693250462966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45933.693250462966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45933.693250462966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45933.693250462966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45933.693250462966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45933.693250462966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45933.693250462966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45933.693250462966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45933.693250462966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45933.693250462966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45933.693250462966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45933.693250462966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45933.693250462966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45933.693250462966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45933.693250462966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45933.693250462966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45933.693250462966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45933.693250462966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45933.693250462966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45933.693250462966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45933.693250462966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45933.693250462966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45933.693250462966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45933.693250462966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45933.693250462966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45933.693250462966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45933.693250462966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45933.693250462966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45933.693250462966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45933.693250462966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45933.693250462966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45933.693250462966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45933.693250462966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45933.693250462966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45933.693250462966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45933.693250462966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45933.693250462966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45933.693250462966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45933.693250462966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45933.693250462966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45933.693250462966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45933.693250462966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45933.693250462966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45933.693250462966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45933.693250462966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45933.693250462966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45933.693250462966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45933.693250462966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45933.693250462966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45933.693250462966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45933.693250462966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45933.693250462966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45933.693250462966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45933.693250462966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45933.693250462966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45933.693250462966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45933.693250462966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45933.693250462966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45933.693250462966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45933.693250462966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45933.693250462966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45933.693250462966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45933.693250462966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45933.693250462966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45933.693250462966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45933.693250462966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45933.693250462966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45933.693250462966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45933.693250462966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45933.693250462966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45933.693250462966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45933.693250462966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45933.693250462966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45933.693250462966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45933.693250462966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45933.693250462966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45933.693250462966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45933.693250462966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45933.693250462966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45933.693250462966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45933.693250462966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45933.693250462966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45933.693250462966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45933.693250462966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45933.693250462966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45933.693250462966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45933.693250462966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45933.693250462966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45933.693250462966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45933.693250462966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45933.693250462966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45933.693250462966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45933.693250462966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45933.693250462966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45933.693250462966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45933.693250462966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45933.693250462966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45933.693250462966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45933.693250462966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45933.693250462966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45933.693250462966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45933.693250462966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45933.693250462966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45933.693250462966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45933.693250462966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45933.693250462966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45933.693250462966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45933.693250462966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45933.693250462966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45933.693250462966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45933.693250462966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45933.693250462966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45933.693250462966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45933.693250462966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45933.693250462966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sheetData>
  <dataValidations count="2">
    <dataValidation allowBlank="1" showInputMessage="1" showErrorMessage="1" sqref="E1" xr:uid="{4D935161-CDD3-4592-B877-3FB59C99E142}"/>
    <dataValidation type="list" allowBlank="1" showInputMessage="1" showErrorMessage="1" sqref="E3:E3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D11" sqref="D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45933.693250462966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45933.693250462966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45933.693250462966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45933.693250462966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45933.693250462966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45933.693250462966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45933.693250462966</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45933.693250462966</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45933.693250462966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45933.693250462966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45933.693250462966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45933.693250462966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45933.693250462966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45933.693250462966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45933.693250462966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45933.693250462966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45933.693250462966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45933.693250462966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45933.693250462966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45933.693250462966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45933.693250462966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45933.693250462966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45933.693250462966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45933.693250462966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45933.693250462966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45933.693250462966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45933.693250462966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45933.693250462966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45933.693250462966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45933.693250462966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45933.693250462966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45933.693250462966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45933.693250462966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45933.693250462966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45933.693250462966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45933.693250462966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45933.693250462966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45933.693250462966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45933.693250462966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45933.693250462966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45933.693250462966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45933.693250462966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45933.693250462966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45933.693250462966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45933.693250462966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45933.693250462966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45933.693250462966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45933.693250462966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45933.693250462966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45933.693250462966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45933.693250462966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45933.693250462966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45933.693250462966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45933.693250462966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45933.693250462966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45933.693250462966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45933.693250462966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45933.693250462966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45933.693250462966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45933.693250462966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45933.693250462966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45933.693250462966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45933.693250462966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45933.693250462966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45933.693250462966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45933.693250462966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45933.693250462966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45933.693250462966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45933.693250462966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45933.693250462966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45933.693250462966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45933.693250462966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45933.693250462966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45933.693250462966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45933.693250462966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45933.693250462966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45933.693250462966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45933.693250462966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45933.693250462966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45933.693250462966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45933.693250462966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45933.693250462966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45933.693250462966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45933.693250462966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45933.693250462966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45933.693250462966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45933.693250462966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45933.693250462966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45933.693250462966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45933.693250462966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45933.693250462966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45933.693250462966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45933.693250462966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45933.693250462966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45933.693250462966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45933.693250462966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45933.693250462966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45933.693250462966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45933.693250462966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45933.693250462966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45933.693250462966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45933.693250462966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45933.693250462966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45933.693250462966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45933.693250462966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45933.693250462966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45933.693250462966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45933.693250462966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45933.693250462966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45933.693250462966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45933.693250462966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45933.693250462966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45933.693250462966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45933.693250462966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45933.693250462966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45933.693250462966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45933.693250462966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45933.693250462966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45933.693250462966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45933.693250462966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45933.693250462966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45933.693250462966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45933.693250462966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45933.693250462966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45933.693250462966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45933.693250462966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45933.693250462966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45933.693250462966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45933.693250462966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45933.693250462966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45933.693250462966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45933.693250462966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45933.693250462966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45933.693250462966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45933.693250462966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45933.693250462966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45933.693250462966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45933.693250462966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45933.693250462966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45933.693250462966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45933.693250462966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45933.693250462966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45933.693250462966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45933.693250462966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45933.693250462966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45933.693250462966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45933.693250462966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45933.693250462966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45933.693250462966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45933.693250462966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45933.693250462966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45933.693250462966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45933.693250462966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45933.693250462966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45933.693250462966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45933.693250462966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45933.693250462966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45933.693250462966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45933.693250462966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45933.693250462966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45933.693250462966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45933.693250462966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45933.693250462966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45933.693250462966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45933.693250462966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45933.693250462966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45933.693250462966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45933.693250462966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45933.693250462966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45933.693250462966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45933.693250462966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45933.693250462966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45933.693250462966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45933.693250462966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45933.693250462966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45933.693250462966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45933.693250462966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45933.693250462966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45933.693250462966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45933.693250462966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45933.693250462966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45933.693250462966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45933.693250462966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45933.693250462966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45933.693250462966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45933.693250462966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45933.693250462966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45933.693250462966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45933.693250462966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45933.693250462966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45933.693250462966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45933.693250462966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45933.693250462966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45933.693250462966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45933.693250462966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45933.693250462966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45933.693250462966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45933.693250462966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45933.693250462966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45933.693250462966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45933.693250462966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45933.693250462966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45933.693250462966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45933.693250462966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45933.693250462966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45933.693250462966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45933.693250462966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45933.693250462966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45933.693250462966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45933.693250462966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45933.693250462966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45933.693250462966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45933.693250462966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45933.693250462966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45933.693250462966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45933.693250462966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45933.693250462966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45933.693250462966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45933.693250462966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45933.693250462966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45933.693250462966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45933.693250462966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45933.693250462966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45933.693250462966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45933.693250462966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45933.693250462966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45933.693250462966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45933.693250462966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45933.693250462966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45933.693250462966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45933.693250462966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45933.693250462966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45933.693250462966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45933.693250462966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45933.693250462966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45933.693250462966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45933.693250462966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45933.693250462966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45933.693250462966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45933.693250462966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45933.693250462966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45933.693250462966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45933.693250462966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45933.693250462966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45933.693250462966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45933.693250462966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45933.693250462966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45933.693250462966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45933.693250462966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45933.693250462966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45933.693250462966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45933.693250462966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45933.693250462966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45933.693250462966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45933.693250462966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45933.693250462966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45933.693250462966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45933.693250462966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45933.693250462966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45933.693250462966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45933.693250462966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45933.693250462966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45933.693250462966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45933.693250462966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45933.693250462966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45933.693250462966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45933.693250462966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45933.693250462966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45933.693250462966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45933.693250462966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45933.693250462966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45933.693250462966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45933.693250462966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45933.693250462966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45933.693250462966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45933.693250462966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45933.693250462966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45933.693250462966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45933.693250462966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45933.693250462966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45933.693250462966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45933.693250462966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45933.693250462966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45933.693250462966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45933.693250462966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45933.693250462966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45933.693250462966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45933.693250462966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45933.693250462966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45933.693250462966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45933.693250462966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45933.693250462966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45933.693250462966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45933.693250462966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45933.693250462966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45933.693250462966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45933.693250462966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45933.693250462966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45933.693250462966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45933.693250462966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45933.693250462966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45933.693250462966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45933.693250462966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45933.693250462966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45933.693250462966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45933.693250462966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45933.693250462966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45933.693250462966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45933.693250462966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45933.693250462966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45933.693250462966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45933.693250462966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45933.693250462966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45933.693250462966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45933.693250462966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45933.693250462966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45933.693250462966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45933.693250462966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45933.693250462966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45933.693250462966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45933.693250462966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45933.693250462966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45933.693250462966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45933.693250462966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45933.693250462966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45933.693250462966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45933.693250462966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45933.693250462966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45933.693250462966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45933.693250462966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45933.693250462966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45933.693250462966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45933.693250462966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45933.693250462966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45933.693250462966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45933.693250462966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45933.693250462966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45933.693250462966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45933.693250462966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45933.693250462966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45933.693250462966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45933.693250462966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45933.693250462966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45933.693250462966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45933.693250462966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45933.693250462966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45933.693250462966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45933.693250462966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45933.693250462966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45933.693250462966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45933.693250462966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45933.693250462966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45933.693250462966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45933.693250462966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45933.693250462966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45933.693250462966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45933.693250462966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45933.693250462966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45933.693250462966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45933.693250462966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45933.693250462966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45933.693250462966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45933.693250462966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45933.693250462966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45933.693250462966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45933.693250462966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45933.693250462966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45933.693250462966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45933.693250462966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45933.693250462966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45933.693250462966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45933.693250462966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45933.693250462966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45933.693250462966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45933.693250462966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45933.693250462966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45933.693250462966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45933.693250462966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45933.693250462966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45933.693250462966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45933.693250462966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45933.693250462966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45933.693250462966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45933.693250462966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45933.693250462966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45933.693250462966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45933.693250462966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45933.693250462966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45933.693250462966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45933.693250462966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45933.693250462966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45933.693250462966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45933.693250462966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45933.693250462966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45933.693250462966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45933.693250462966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45933.693250462966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45933.693250462966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45933.693250462966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45933.693250462966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45933.693250462966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45933.693250462966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45933.693250462966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45933.693250462966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45933.693250462966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45933.693250462966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45933.693250462966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45933.693250462966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45933.693250462966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45933.693250462966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45933.693250462966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45933.693250462966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45933.693250462966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45933.693250462966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45933.693250462966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45933.693250462966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45933.693250462966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45933.693250462966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45933.693250462966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45933.693250462966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45933.693250462966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45933.693250462966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45933.693250462966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45933.693250462966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45933.693250462966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45933.693250462966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45933.693250462966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45933.693250462966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45933.693250462966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45933.693250462966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45933.693250462966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45933.693250462966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45933.693250462966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45933.693250462966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45933.693250462966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45933.693250462966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45933.693250462966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45933.693250462966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45933.693250462966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45933.693250462966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45933.693250462966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45933.693250462966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45933.693250462966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45933.693250462966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45933.693250462966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45933.693250462966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45933.693250462966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45933.693250462966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45933.693250462966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45933.693250462966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45933.693250462966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45933.693250462966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45933.693250462966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45933.693250462966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45933.693250462966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45933.693250462966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45933.693250462966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45933.693250462966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45933.693250462966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45933.693250462966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45933.693250462966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45933.693250462966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45933.693250462966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45933.693250462966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45933.693250462966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45933.693250462966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45933.693250462966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45933.693250462966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45933.693250462966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45933.693250462966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45933.693250462966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45933.693250462966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45933.693250462966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45933.693250462966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45933.693250462966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45933.693250462966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45933.693250462966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45933.693250462966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45933.693250462966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45933.693250462966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45933.693250462966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45933.693250462966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45933.693250462966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45933.693250462966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45933.693250462966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45933.693250462966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45933.693250462966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45933.693250462966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45933.693250462966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45933.693250462966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45933.693250462966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45933.693250462966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45933.693250462966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45933.693250462966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45933.693250462966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45933.693250462966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45933.693250462966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45933.693250462966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45933.693250462966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45933.693250462966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45933.693250462966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45933.693250462966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45933.693250462966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45933.693250462966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45933.693250462966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45933.693250462966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45933.693250462966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45933.693250462966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45933.693250462966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45933.693250462966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45933.693250462966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45933.693250462966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45933.693250462966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45933.693250462966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45933.693250462966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45933.693250462966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45933.693250462966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45933.693250462966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45933.693250462966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45933.693250462966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45933.693250462966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45933.693250462966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45933.693250462966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45933.693250462966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45933.693250462966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45933.693250462966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45933.693250462966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45933.693250462966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45933.693250462966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45933.693250462966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45933.693250462966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45933.693250462966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45933.693250462966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45933.693250462966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45933.693250462966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45933.693250462966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45933.693250462966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45933.693250462966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45933.693250462966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45933.693250462966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45933.693250462966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45933.693250462966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45933.693250462966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45933.693250462966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45933.693250462966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45933.693250462966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45933.693250462966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45933.693250462966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45933.693250462966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45933.693250462966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45933.693250462966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45933.693250462966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45933.693250462966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45933.693250462966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45933.693250462966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45933.693250462966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45933.693250462966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45933.693250462966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45933.693250462966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45933.693250462966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45933.693250462966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45933.693250462966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45933.693250462966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45933.693250462966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45933.693250462966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45933.693250462966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45933.693250462966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45933.693250462966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45933.693250462966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45933.693250462966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45933.693250462966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45933.693250462966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45933.693250462966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45933.693250462966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45933.693250462966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45933.693250462966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45933.693250462966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45933.693250462966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45933.693250462966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45933.693250462966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45933.693250462966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45933.693250462966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45933.693250462966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45933.693250462966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45933.693250462966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45933.693250462966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45933.693250462966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45933.693250462966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45933.693250462966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45933.693250462966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45933.693250462966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45933.693250462966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45933.693250462966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45933.693250462966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45933.693250462966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45933.693250462966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45933.693250462966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45933.693250462966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45933.693250462966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45933.693250462966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45933.693250462966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45933.693250462966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45933.693250462966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45933.693250462966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45933.693250462966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45933.693250462966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45933.693250462966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45933.693250462966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45933.693250462966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45933.693250462966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45933.693250462966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45933.693250462966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45933.693250462966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45933.693250462966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45933.693250462966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45933.693250462966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45933.693250462966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45933.693250462966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45933.693250462966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45933.693250462966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45933.693250462966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45933.693250462966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45933.693250462966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45933.693250462966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45933.693250462966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45933.693250462966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45933.693250462966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45933.693250462966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45933.693250462966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45933.693250462966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45933.693250462966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45933.693250462966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45933.693250462966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45933.693250462966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45933.693250462966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45933.693250462966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45933.693250462966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45933.693250462966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45933.693250462966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45933.693250462966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45933.693250462966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45933.693250462966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45933.693250462966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45933.693250462966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45933.693250462966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45933.693250462966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45933.693250462966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45933.693250462966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45933.693250462966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45933.693250462966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45933.693250462966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45933.693250462966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45933.693250462966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45933.693250462966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45933.693250462966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45933.693250462966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45933.693250462966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45933.693250462966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45933.693250462966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45933.693250462966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45933.693250462966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45933.693250462966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45933.693250462966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45933.693250462966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45933.693250462966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45933.693250462966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45933.693250462966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45933.693250462966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45933.693250462966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45933.693250462966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45933.693250462966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45933.693250462966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45933.693250462966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45933.693250462966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45933.693250462966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45933.693250462966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45933.693250462966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45933.693250462966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45933.693250462966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45933.693250462966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45933.693250462966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45933.693250462966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45933.693250462966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45933.693250462966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45933.693250462966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45933.693250462966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45933.693250462966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45933.693250462966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45933.693250462966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45933.693250462966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45933.693250462966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45933.693250462966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45933.693250462966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45933.693250462966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45933.693250462966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45933.693250462966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45933.693250462966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45933.693250462966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45933.693250462966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45933.693250462966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45933.693250462966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45933.693250462966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45933.693250462966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45933.693250462966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45933.693250462966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45933.693250462966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45933.693250462966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45933.693250462966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45933.693250462966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45933.693250462966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45933.693250462966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45933.693250462966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45933.693250462966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45933.693250462966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45933.693250462966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45933.693250462966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45933.693250462966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45933.693250462966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45933.693250462966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45933.693250462966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45933.693250462966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45933.693250462966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45933.693250462966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45933.693250462966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45933.693250462966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45933.693250462966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45933.693250462966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45933.693250462966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45933.693250462966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45933.693250462966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45933.693250462966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45933.693250462966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45933.693250462966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45933.693250462966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45933.693250462966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45933.693250462966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45933.693250462966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45933.693250462966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45933.693250462966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45933.693250462966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45933.693250462966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45933.693250462966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45933.693250462966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45933.693250462966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45933.693250462966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45933.693250462966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45933.693250462966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45933.693250462966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45933.693250462966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45933.693250462966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45933.693250462966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45933.693250462966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45933.693250462966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45933.693250462966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45933.693250462966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45933.693250462966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45933.693250462966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45933.693250462966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45933.693250462966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45933.693250462966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45933.693250462966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45933.693250462966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45933.693250462966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45933.693250462966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45933.693250462966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45933.693250462966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45933.693250462966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45933.693250462966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45933.693250462966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45933.693250462966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45933.693250462966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45933.693250462966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45933.693250462966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45933.693250462966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45933.693250462966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45933.693250462966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45933.693250462966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45933.693250462966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45933.693250462966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45933.693250462966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45933.693250462966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45933.693250462966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45933.693250462966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45933.693250462966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45933.693250462966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45933.693250462966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45933.693250462966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45933.693250462966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45933.693250462966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45933.693250462966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45933.693250462966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45933.693250462966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45933.693250462966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45933.693250462966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45933.693250462966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45933.693250462966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45933.693250462966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45933.693250462966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45933.693250462966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45933.693250462966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45933.693250462966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45933.693250462966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45933.693250462966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45933.693250462966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45933.693250462966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45933.693250462966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45933.693250462966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45933.693250462966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45933.693250462966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45933.693250462966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45933.693250462966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45933.693250462966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45933.693250462966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45933.693250462966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45933.693250462966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45933.693250462966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45933.693250462966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45933.693250462966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45933.693250462966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45933.693250462966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45933.693250462966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45933.693250462966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45933.693250462966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45933.693250462966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45933.693250462966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45933.693250462966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45933.693250462966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45933.693250462966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45933.693250462966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45933.693250462966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45933.693250462966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45933.693250462966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45933.693250462966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45933.693250462966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45933.693250462966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45933.693250462966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45933.693250462966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45933.693250462966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45933.693250462966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45933.693250462966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45933.693250462966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45933.693250462966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45933.693250462966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45933.693250462966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45933.693250462966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45933.693250462966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45933.693250462966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45933.693250462966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45933.693250462966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45933.693250462966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45933.693250462966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45933.693250462966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45933.693250462966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45933.693250462966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45933.693250462966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45933.693250462966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45933.693250462966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45933.693250462966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45933.693250462966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45933.693250462966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45933.693250462966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45933.693250462966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45933.693250462966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45933.693250462966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45933.693250462966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45933.693250462966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45933.693250462966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45933.693250462966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45933.693250462966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45933.693250462966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45933.693250462966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45933.693250462966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45933.693250462966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45933.693250462966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45933.693250462966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45933.693250462966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45933.693250462966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45933.693250462966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45933.693250462966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45933.693250462966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45933.693250462966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45933.693250462966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45933.693250462966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45933.693250462966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45933.693250462966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45933.693250462966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45933.693250462966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45933.693250462966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45933.693250462966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45933.693250462966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45933.693250462966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45933.693250462966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45933.693250462966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45933.693250462966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45933.693250462966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45933.693250462966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45933.693250462966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45933.693250462966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45933.693250462966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45933.693250462966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45933.693250462966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45933.693250462966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45933.693250462966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45933.693250462966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45933.693250462966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45933.693250462966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45933.693250462966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45933.693250462966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45933.693250462966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45933.693250462966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45933.693250462966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45933.693250462966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45933.693250462966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45933.693250462966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45933.693250462966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45933.693250462966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45933.693250462966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45933.693250462966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45933.693250462966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45933.693250462966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45933.693250462966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45933.693250462966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45933.693250462966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45933.693250462966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45933.693250462966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45933.693250462966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45933.693250462966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45933.693250462966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45933.693250462966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45933.693250462966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45933.693250462966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45933.693250462966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45933.693250462966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45933.693250462966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45933.693250462966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45933.693250462966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45933.693250462966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45933.693250462966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45933.693250462966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45933.693250462966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45933.693250462966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45933.693250462966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45933.693250462966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45933.693250462966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45933.693250462966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45933.693250462966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45933.693250462966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45933.693250462966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45933.693250462966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45933.693250462966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45933.693250462966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45933.693250462966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45933.693250462966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45933.693250462966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45933.693250462966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45933.693250462966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45933.693250462966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45933.693250462966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45933.693250462966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45933.693250462966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45933.693250462966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45933.693250462966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45933.693250462966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45933.693250462966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45933.693250462966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45933.693250462966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45933.693250462966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45933.693250462966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45933.693250462966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45933.693250462966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45933.693250462966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45933.693250462966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45933.693250462966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45933.693250462966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45933.693250462966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45933.693250462966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45933.693250462966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45933.693250462966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45933.693250462966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45933.693250462966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45933.693250462966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45933.693250462966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45933.693250462966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45933.693250462966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45933.693250462966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45933.693250462966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45933.693250462966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45933.693250462966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45933.693250462966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45933.693250462966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45933.693250462966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45933.693250462966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45933.693250462966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45933.693250462966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45933.693250462966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45933.693250462966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45933.693250462966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45933.693250462966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45933.693250462966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45933.693250462966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45933.693250462966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45933.693250462966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45933.693250462966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45933.693250462966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45933.693250462966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45933.693250462966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45933.693250462966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45933.693250462966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45933.693250462966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45933.693250462966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45933.693250462966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45933.693250462966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45933.693250462966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45933.693250462966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45933.693250462966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45933.693250462966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45933.693250462966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45933.693250462966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45933.693250462966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45933.693250462966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45933.693250462966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45933.693250462966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45933.693250462966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45933.693250462966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45933.693250462966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45933.693250462966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45933.693250462966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45933.693250462966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45933.693250462966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45933.693250462966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45933.693250462966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45933.693250462966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45933.693250462966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45933.693250462966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45933.693250462966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45933.693250462966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45933.693250462966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45933.693250462966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45933.693250462966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45933.693250462966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45933.693250462966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45933.693250462966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45933.693250462966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45933.693250462966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45933.693250462966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45933.693250462966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45933.693250462966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45933.693250462966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45933.693250462966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45933.693250462966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45933.693250462966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45933.693250462966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45933.693250462966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45933.693250462966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45933.693250462966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45933.693250462966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45933.693250462966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45933.693250462966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45933.693250462966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45933.693250462966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45933.693250462966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45933.693250462966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45933.693250462966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45933.693250462966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45933.693250462966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45933.693250462966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45933.693250462966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45933.693250462966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45933.693250462966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45933.693250462966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45933.693250462966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45933.693250462966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45933.693250462966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45933.693250462966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45933.693250462966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45933.693250462966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45933.693250462966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45933.693250462966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45933.693250462966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45933.693250462966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45933.693250462966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45933.693250462966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45933.693250462966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45933.693250462966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45933.693250462966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45933.693250462966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45933.693250462966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45933.693250462966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45933.693250462966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45933.693250462966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45933.693250462966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45933.693250462966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45933.693250462966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45933.693250462966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45933.693250462966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45933.693250462966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45933.693250462966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45933.693250462966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45933.693250462966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45933.693250462966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45933.693250462966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45933.693250462966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45933.693250462966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45933.693250462966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45933.693250462966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45933.693250462966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45933.693250462966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45933.693250462966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45933.693250462966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45933.693250462966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45933.693250462966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45933.693250462966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45933.693250462966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45933.693250462966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45933.693250462966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45933.693250462966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45933.693250462966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45933.693250462966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45933.693250462966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45933.693250462966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45933.693250462966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45933.693250462966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45933.693250462966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45933.693250462966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45933.693250462966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45933.693250462966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45933.693250462966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45933.693250462966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45933.693250462966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45933.693250462966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45933.693250462966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45933.693250462966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45933.693250462966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45933.693250462966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45933.693250462966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45933.693250462966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45933.693250462966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45933.693250462966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45933.693250462966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45933.693250462966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45933.693250462966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45933.693250462966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45933.693250462966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45933.693250462966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45933.693250462966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45933.693250462966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45933.693250462966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45933.693250462966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45933.693250462966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45933.693250462966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45933.693250462966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45933.693250462966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45933.693250462966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45933.693250462966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45933.693250462966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45933.693250462966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45933.693250462966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45933.693250462966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45933.693250462966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45933.693250462966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45933.693250462966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45933.693250462966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45933.693250462966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45933.693250462966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45933.693250462966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45933.693250462966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45933.693250462966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45933.693250462966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45933.693250462966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45933.693250462966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45933.693250462966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45933.693250462966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45933.693250462966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45933.693250462966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45933.693250462966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45933.693250462966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45933.693250462966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45933.693250462966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45933.693250462966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45933.693250462966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45933.693250462966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45933.693250462966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45933.693250462966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45933.693250462966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45933.693250462966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45933.693250462966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45933.693250462966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45933.693250462966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45933.693250462966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45933.693250462966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45933.693250462966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45933.693250462966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45933.693250462966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45933.693250462966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45933.693250462966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45933.693250462966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45933.693250462966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45933.693250462966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45933.693250462966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45933.693250462966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45933.693250462966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45933.693250462966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45933.693250462966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45933.693250462966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45933.693250462966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45933.693250462966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45933.693250462966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45933.693250462966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45933.693250462966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45933.693250462966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45933.693250462966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45933.693250462966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45933.693250462966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45933.693250462966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45933.693250462966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45933.693250462966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45933.693250462966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45933.693250462966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45933.693250462966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45933.693250462966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45933.693250462966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45933.693250462966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45933.693250462966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45933.693250462966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45933.693250462966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45933.693250462966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45933.693250462966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45933.693250462966</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tabSelected="1" workbookViewId="0">
      <selection activeCell="A19" sqref="A19:XFD19"/>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230.21253287036961</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2.802972685189161</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IFERROR(VLOOKUP(D4,DB!A:K,11,0),"")</f>
        <v/>
      </c>
      <c r="C4" s="111"/>
      <c r="D4" s="107"/>
      <c r="E4" s="112"/>
      <c r="F4" s="113"/>
      <c r="G4" s="114">
        <f ca="1">IFERROR(NOW()-F4,"")</f>
        <v>45933.69325034722</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45933.69325034722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45933.69325034722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45933.69325034722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45933.693250462966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45933.693250462966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45933.693250462966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45933.693250462966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45933.693250462966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45933.693250462966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45933.693250462966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45933.693250462966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45933.693250462966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45933.693250462966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45933.693250462966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t="shared" ref="G19:G21" ca="1" si="0">IFERROR(NOW()-F19,"")</f>
        <v>45933.69325034722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t="shared" ca="1" si="0"/>
        <v>45933.69325034722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t="shared" ca="1" si="0"/>
        <v>45933.69325034722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45933.693250462966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45933.693250462966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45933.693250462966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45933.693250462966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45933.693250462966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45933.693250462966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45933.693250462966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45933.693250462966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45933.693250462966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45933.693250462966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45933.693250462966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45933.693250462966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45933.693250462966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45933.693250462966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45933.693250462966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45933.693250462966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45933.693250462966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45933.693250462966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45933.693250462966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45933.693250462966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45933.693250462966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45933.693250462966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45933.693250462966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45933.693250462966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45933.693250462966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45933.693250462966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45933.693250462966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45933.693250462966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45933.693250462966</v>
      </c>
      <c r="H50" s="113"/>
      <c r="I50" s="110" t="str">
        <f>IFERROR(VLOOKUP(D50,DB!A:F,6,0),"")</f>
        <v/>
      </c>
      <c r="J50" s="110" t="str">
        <f>IFERROR(VLOOKUP(D50,DB!A:G,7,0),"")</f>
        <v/>
      </c>
      <c r="K50" s="115"/>
      <c r="L50" s="107" t="str">
        <f>IFERROR(VLOOKUP(D50,DB!A:I,9,0),"")</f>
        <v/>
      </c>
    </row>
  </sheetData>
  <dataValidations count="2">
    <dataValidation allowBlank="1" showInputMessage="1" showErrorMessage="1" sqref="E1" xr:uid="{A4F81451-56CC-4543-9497-104C4E44EE4B}"/>
    <dataValidation type="list" allowBlank="1" showInputMessage="1" showErrorMessage="1" sqref="E2:E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41.861190277777496</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39045</v>
      </c>
      <c r="F3" s="38">
        <v>45926.188877314817</v>
      </c>
      <c r="G3" s="39">
        <f ca="1">IFERROR(NOW()-F3,"-")</f>
        <v>7.5043731481491704</v>
      </c>
      <c r="H3" s="38">
        <v>45926.158159722225</v>
      </c>
      <c r="I3" s="37" t="str">
        <f>IFERROR(VLOOKUP(D3,DB!A:F,6,0),"")</f>
        <v>SCECO</v>
      </c>
      <c r="J3" s="37" t="str">
        <f>IFERROR(VLOOKUP(D3,DB!A:G,7,0),"")</f>
        <v>Good</v>
      </c>
      <c r="K3" s="37" t="s">
        <v>39062</v>
      </c>
      <c r="L3" s="37" t="str">
        <f>IFERROR(VLOOKUP(D3,DB!A:I,9,0),"")</f>
        <v>Latis</v>
      </c>
      <c r="M3" s="136"/>
    </row>
    <row r="4" spans="1:13" ht="15">
      <c r="A4" s="37"/>
      <c r="B4" s="37" t="str">
        <f>IFERROR(VLOOKUP(D4,DB!A:K,11,0),"")</f>
        <v/>
      </c>
      <c r="C4" s="37"/>
      <c r="D4" s="37"/>
      <c r="E4" s="37"/>
      <c r="F4" s="38"/>
      <c r="G4" s="39">
        <f ca="1">IFERROR(NOW()-F4,"-")</f>
        <v>45933.693250462966</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45933.693250462966</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45933.693250462966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45933.693250462966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45933.693250462966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45933.693250462966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45933.693250462966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45933.693250462966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45933.693250462966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45933.693250462966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45933.693250462966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45933.693250462966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45933.693250462966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45933.693250462966</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45933.693250462966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45933.693250462966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45933.693250462966</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45933.693250462966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45933.693250462966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45933.693250462966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45933.693250462966</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45933.693250462966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45933.693250462966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45933.693250462966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45933.693250462966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45933.693250462966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45933.693250462966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45933.693250462966</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45933.693250462966</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45933.693250462966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45933.693250462966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45933.693250462966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45933.693250462966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45933.693250462966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45933.693250462966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45933.693250462966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45933.693250462966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45933.693250462966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45933.693250462966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45933.693250462966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45933.693250462966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45933.693250462966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45933.693250462966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45933.693250462966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45933.693250462966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45933.693250462966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45933.693250462966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45933.693250462966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45933.693250462966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45933.693250462966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45933.693250462966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45933.693250462966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45933.693250462966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45933.693250462966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45933.693250462966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45933.693250462966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45933.693250462966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45933.693250462966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45933.693250462966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45933.693250462966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45933.693250462966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45933.693250462966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45933.693250462966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45933.693250462966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45933.693250462966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45933.693250462966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45933.693250462966</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45933.693250462966</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45933.693250462966</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45933.693250462966</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45933.693250462966</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45933.693250462966</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45933.693250462966</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45933.693250462966</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45933.693250462966</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45933.693250462966</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45933.693250462966</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45933.693250462966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45933.693250462966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45933.693250462966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45933.693250462966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45933.693250462966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45933.693250462966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45933.693250462966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45933.693250462966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45933.693250462966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45933.693250462966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45933.693250462966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45933.693250462966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45933.693250462966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45933.693250462966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45933.693250462966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45933.693250462966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45933.693250462966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45933.693250462966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45933.693250462966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45933.693250462966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45933.693250462966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45933.693250462966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45933.693250462966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45933.693250462966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45933.693250462966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45933.693250462966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45933.693250462966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45933.693250462966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45933.693250462966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45933.693250462966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45933.693250462966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45933.693250462966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45933.693250462966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45933.693250462966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45933.693250462966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45933.693250462966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45933.693250462966</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45933.693250462966</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45933.693250462966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45933.693250462966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45933.693250462966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45933.693250462966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45933.693250462966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45933.693250462966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45933.693250462966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45933.693250462966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45933.693250462966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45933.693250462966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45933.693250462966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45933.693250462966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45933.693250462966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45933.693250462966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45933.693250462966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45933.693250462966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45933.693250462966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45933.693250462966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45933.693250462966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45933.693250462966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45933.693250462966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45933.693250462966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45933.693250462966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45933.693250462966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45933.693250462966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45933.693250462966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45933.693250462966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45933.693250462966</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45933.693250462966</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45933.693250462966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45933.693250462966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45933.693250462966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45933.693250462966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45933.693250462966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45933.693250462966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45933.693250462966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45933.693250462966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45933.693250462966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45933.693250462966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45933.693250462966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45933.693250462966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45933.693250462966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45933.693250462966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45933.693250462966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45933.693250462966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45933.693250462966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45933.693250462966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45933.693250462966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45933.693250462966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45933.693250462966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45933.693250462966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45933.693250462966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45933.693250462966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45933.693250462966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45933.693250462966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45933.693250462966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45933.693250462966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45933.693250462966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45933.693250462966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45933.693250462966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45933.693250462966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45933.693250462966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45933.693250462966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45933.693250462966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45933.693250462966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45933.693250462966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45933.693250462966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45933.693250462966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45933.693250462966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45933.693250462966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45933.693250462966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45933.693250462966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45933.693250462966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45933.693250462966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45933.693250462966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45933.693250462966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45933.693250462966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45933.693250462966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45933.693250462966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45933.693250462966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45933.693250462966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45933.693250462966</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45933.693250462966</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6"/>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39063</v>
      </c>
      <c r="B2" s="137" t="s">
        <v>5398</v>
      </c>
      <c r="C2" s="137">
        <v>1</v>
      </c>
      <c r="D2" s="137" t="s">
        <v>32861</v>
      </c>
      <c r="E2" s="137" t="s">
        <v>39064</v>
      </c>
      <c r="F2" s="138">
        <v>45929.14371527778</v>
      </c>
      <c r="G2" s="139">
        <f ca="1">IFERROR(NOW()-F2,"-")</f>
        <v>4.5495351851859596</v>
      </c>
      <c r="H2" s="137">
        <v>45929.455266203702</v>
      </c>
      <c r="I2" s="137" t="str">
        <f>IFERROR(VLOOKUP(D2,DB!A:F,6,0),"")</f>
        <v>SCECO</v>
      </c>
      <c r="J2" s="137" t="str">
        <f>IFERROR(VLOOKUP(D2,DB!A:G,7,0),"")</f>
        <v>In progress</v>
      </c>
      <c r="K2" s="137" t="s">
        <v>39065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39066</v>
      </c>
      <c r="B3" s="137" t="s">
        <v>5398</v>
      </c>
      <c r="C3" s="137">
        <v>1</v>
      </c>
      <c r="D3" s="137" t="s">
        <v>34463</v>
      </c>
      <c r="E3" s="137" t="s">
        <v>39064</v>
      </c>
      <c r="F3" s="138">
        <v>45926.772847222222</v>
      </c>
      <c r="G3" s="139">
        <f ca="1">IFERROR(NOW()-F3,"-")</f>
        <v>6.920403240743326</v>
      </c>
      <c r="H3" s="137">
        <v>45927.449074074102</v>
      </c>
      <c r="I3" s="137" t="str">
        <f>IFERROR(VLOOKUP(D3,DB!A:F,6,0),"")</f>
        <v>SCECO</v>
      </c>
      <c r="J3" s="137" t="str">
        <f>IFERROR(VLOOKUP(D3,DB!A:G,7,0),"")</f>
        <v>Weak</v>
      </c>
      <c r="K3" s="137" t="s">
        <v>39065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39067</v>
      </c>
      <c r="B4" s="137" t="s">
        <v>5398</v>
      </c>
      <c r="C4" s="137">
        <v>1</v>
      </c>
      <c r="D4" s="137" t="s">
        <v>33408</v>
      </c>
      <c r="E4" s="137" t="s">
        <v>38964</v>
      </c>
      <c r="F4" s="138">
        <v>45932.818645833337</v>
      </c>
      <c r="G4" s="139">
        <f ca="1">IFERROR(NOW()-F4,"-")</f>
        <v>0.87460462962917518</v>
      </c>
      <c r="H4" s="138">
        <v>45931.969363425924</v>
      </c>
      <c r="I4" s="137" t="str">
        <f>IFERROR(VLOOKUP(D4,DB!A:F,6,0),"")</f>
        <v>SCECO</v>
      </c>
      <c r="J4" s="137" t="str">
        <f>IFERROR(VLOOKUP(D4,DB!A:G,7,0),"")</f>
        <v>Dead</v>
      </c>
      <c r="K4" s="137" t="s">
        <v>39065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39068</v>
      </c>
      <c r="B5" s="137" t="str">
        <f>IFERROR(VLOOKUP(D5,DB!A:K,11,0),"")</f>
        <v>R6</v>
      </c>
      <c r="C5" s="137">
        <v>3</v>
      </c>
      <c r="D5" s="137" t="s">
        <v>32068</v>
      </c>
      <c r="E5" s="137" t="s">
        <v>38964</v>
      </c>
      <c r="F5" s="140">
        <v>45933.467604166668</v>
      </c>
      <c r="G5" s="137">
        <f ca="1">IFERROR(NOW()-F5,"-")</f>
        <v>0.2256462962977821</v>
      </c>
      <c r="H5" s="140">
        <v>45933.490983796299</v>
      </c>
      <c r="I5" s="137" t="str">
        <f>IFERROR(VLOOKUP(D5,DB!A:F,6,0),"")</f>
        <v>SCECO</v>
      </c>
      <c r="J5" s="137" t="str">
        <f>IFERROR(VLOOKUP(D5,DB!A:G,7,0),"")</f>
        <v>Dead</v>
      </c>
      <c r="K5" s="137" t="s">
        <v>39069</v>
      </c>
      <c r="L5" s="137" t="str">
        <f>IFERROR(VLOOKUP(D5,DB!A:I,9,0),"")</f>
        <v>Latis</v>
      </c>
    </row>
    <row r="6" spans="1:16383" ht="31.5" customHeight="1">
      <c r="A6" s="121"/>
      <c r="B6" s="137" t="str">
        <f>IFERROR(VLOOKUP(D6,DB!A:K,11,0),"")</f>
        <v/>
      </c>
      <c r="C6" s="137"/>
      <c r="D6" s="137"/>
      <c r="E6" s="137"/>
      <c r="F6" s="137"/>
      <c r="G6" s="137">
        <f ca="1">IFERROR(NOW()-F6,"-")</f>
        <v>45933.693250462966</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45933.693250462966</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45933.693250462966</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45933.693250462966</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45933.693250462966</v>
      </c>
      <c r="H10" s="137"/>
      <c r="I10" s="137" t="str">
        <f>IFERROR(VLOOKUP(D10,DB!A:F,6,0),"")</f>
        <v/>
      </c>
      <c r="J10" s="137" t="str">
        <f>IFERROR(VLOOKUP(D10,DB!A:G,7,0),"")</f>
        <v/>
      </c>
      <c r="K10" s="137"/>
      <c r="L10" s="137" t="str">
        <f>IFERROR(VLOOKUP(D10,DB!A:I,9,0),"")</f>
        <v/>
      </c>
    </row>
    <row r="11" spans="1:16383" ht="31.5" customHeight="1">
      <c r="A11" s="121"/>
      <c r="B11" s="120" t="str">
        <f>IFERROR(VLOOKUP(D11,DB!A:K,11,0),"")</f>
        <v/>
      </c>
      <c r="C11" s="122"/>
      <c r="D11" s="120"/>
      <c r="E11" s="123"/>
      <c r="F11" s="124"/>
      <c r="G11" s="89">
        <f ca="1">IFERROR(NOW()-F11,"-")</f>
        <v>45933.693250462966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45933.693250462966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45933.693250462966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45933.693250462966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45933.693250462966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45933.693250462966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45933.693250462966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45933.693250462966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45933.693250462966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45933.693250462966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45933.693250462966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45933.693250462966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45933.693250462966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45933.693250462966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45933.693250462966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45933.693250462966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45933.693250462966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45933.693250462966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45933.693250462966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45933.693250462966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45933.693250462966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45933.693250462966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45933.693250462966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45933.693250462966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45933.693250462966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45933.693250462966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45933.693250462966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45933.693250462966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45933.693250462966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45933.693250462966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45933.693250462966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45933.693250462966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45933.693250462966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45933.693250462966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45933.693250462966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45933.693250462966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45933.693250462966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45933.693250462966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45933.693250462966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45933.693250462966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45933.693250462966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45933.693250462966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45933.693250462966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45933.693250462966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45933.693250462966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45933.693250462966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45933.693250462966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45933.693250462966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45933.693250462966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45933.693250462966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45933.693250462966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45933.693250462966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45933.693250462966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45933.693250462966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45933.693250462966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45933.693250462966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45933.693250462966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45933.693250462966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45933.693250462966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45933.693250462966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45933.693250462966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45933.693250462966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45933.693250462966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45933.693250462966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45933.693250462966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45933.693250462966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45933.693250462966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45933.693250462966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45933.693250462966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45933.693250462966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45933.693250462966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45933.693250462966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45933.693250462966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45933.693250462966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45933.693250462966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45933.693250462966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45933.693250462966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45933.693250462966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45933.693250462966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45933.693250462966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45933.693250462966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45933.693250462966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45933.693250462966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45933.693250462966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45933.693250462966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45933.693250462966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45933.693250462966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45933.693250462966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45933.693250462966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45933.693250462966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45933.693250462966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45933.693250462966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45933.693250462966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45933.693250462966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45933.693250462966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45933.693250462966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45933.693250462966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45933.693250462966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45933.693250462966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45933.693250462966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45933.693250462966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45933.693250462966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45933.693250462966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45933.693250462966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45933.693250462966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45933.693250462966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45933.693250462966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45933.693250462966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45933.693250462966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45933.693250462966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45933.693250462966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45933.693250462966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45933.693250462966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45933.693250462966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45933.693250462966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45933.693250462966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45933.693250462966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45933.693250462966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45933.693250462966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45933.693250462966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45933.693250462966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45933.693250462966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45933.693250462966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45933.693250462966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45933.693250462966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45933.693250462966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45933.693250462966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45933.693250462966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45933.693250462966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45933.693250462966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45933.693250462966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45933.693250462966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45933.693250462966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45933.693250462966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45933.693250462966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45933.693250462966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45933.693250462966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45933.693250462966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45933.693250462966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45933.693250462966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45933.693250462966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45933.693250462966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45933.693250462966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45933.693250462966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45933.693250462966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45933.693250462966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45933.693250462966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45933.693250462966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45933.693250462966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45933.693250462966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45933.693250462966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45933.693250462966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45933.693250462966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45933.693250462966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45933.693250462966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45933.693250462966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45933.693250462966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45933.693250462966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45933.693250462966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45933.693250462966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45933.693250462966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45933.693250462966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45933.693250462966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45933.693250462966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45933.693250462966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45933.693250462966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45933.693250462966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45933.693250462966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45933.693250462966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45933.693250462966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45933.693250462966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45933.693250462966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45933.693250462966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45933.693250462966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45933.693250462966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45933.693250462966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45933.693250462966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45933.693250462966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45933.693250462966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45933.693250462966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45933.693250462966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45933.693250462966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45933.693250462966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45933.693250462966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45933.693250462966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45933.693250462966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45933.693250462966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45933.693250462966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45933.693250462966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45933.693250462966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45933.693250462966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45933.693250462966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45933.693250462966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45933.693250462966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45933.693250462966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45933.693250462966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45933.693250462966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45933.693250462966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45933.693250462966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45933.693250462966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45933.693250462966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45933.693250462966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45933.693250462966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45933.693250462966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45933.693250462966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45933.693250462966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45933.693250462966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45933.693250462966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45933.693250462966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45933.693250462966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45933.693250462966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45933.693250462966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45933.693250462966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45933.693250462966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45933.693250462966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45933.693250462966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45933.693250462966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45933.693250462966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45933.693250462966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45933.693250462966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45933.693250462966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45933.693250462966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45933.693250462966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45933.693250462966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45933.693250462966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45933.693250462966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45933.693250462966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45933.693250462966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45933.693250462966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45933.693250462966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45933.693250462966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45933.693250462966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45933.693250462966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45933.693250462966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45933.693250462966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45933.693250462966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45933.693250462966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45933.693250462966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45933.693250462966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45933.693250462966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45933.693250462966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45933.693250462966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45933.693250462966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45933.693250462966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45933.693250462966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45933.693250462966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45933.693250462966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45933.693250462966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45933.693250462966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45933.693250462966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45933.693250462966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45933.693250462966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45933.693250462966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45933.693250462966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45933.693250462966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45933.693250462966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45933.693250462966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45933.693250462966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45933.693250462966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45933.693250462966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45933.693250462966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45933.693250462966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45933.693250462966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45933.693250462966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45933.693250462966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45933.693250462966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45933.693250462966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45933.693250462966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45933.693250462966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45933.693250462966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45933.693250462966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45933.693250462966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45933.693250462966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45933.693250462966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45933.693250462966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45933.693250462966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45933.693250462966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45933.693250462966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45933.693250462966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45933.693250462966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45933.693250462966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45933.693250462966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45933.693250462966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45933.693250462966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45933.693250462966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45933.693250462966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45933.693250462966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45933.693250462966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45933.693250462966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45933.693250462966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45933.693250462966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45933.693250462966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45933.693250462966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45933.693250462966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45933.693250462966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45933.693250462966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45933.693250462966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45933.693250462966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45933.693250462966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45933.693250462966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45933.693250462966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45933.693250462966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45933.693250462966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45933.693250462966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45933.693250462966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45933.693250462966</v>
      </c>
      <c r="H316" s="124"/>
      <c r="I316" s="120" t="str">
        <f>IFERROR(VLOOKUP(D316,DB!A:F,6,0),"")</f>
        <v/>
      </c>
      <c r="J316" s="119" t="str">
        <f>IFERROR(VLOOKUP(D316,DB!A:G,7,0),"")</f>
        <v/>
      </c>
      <c r="K316" s="125"/>
      <c r="L316" s="126" t="str">
        <f>IFERROR(VLOOKUP(D316,DB!A:I,9,0),"")</f>
        <v/>
      </c>
    </row>
  </sheetData>
  <dataValidations count="2">
    <dataValidation allowBlank="1" showInputMessage="1" showErrorMessage="1" sqref="E1" xr:uid="{380493DB-286A-4683-AF55-C78F04945A49}"/>
    <dataValidation type="list" allowBlank="1" showInputMessage="1" showErrorMessage="1" sqref="E5:E3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2025-10-03T13:41:40Z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