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583" documentId="13_ncr:1_{F6CB121F-512D-4AA6-A0C1-0FB36C537598}" xr6:coauthVersionLast="47" xr6:coauthVersionMax="47" xr10:uidLastSave="{EBD2A13E-6B18-45AC-891A-E2B4DD41265A}"/>
  <bookViews>
    <workbookView xWindow="-109" yWindow="-109" windowWidth="26301" windowHeight="14169"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 i="2" l="1"/>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 i="5"/>
  <c r="G5" i="5"/>
  <c r="I5" i="5"/>
  <c r="J5" i="5"/>
  <c r="L5" i="5"/>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L3" i="1"/>
  <c r="L4" i="1"/>
  <c r="L5" i="1"/>
  <c r="L6" i="1"/>
  <c r="L7" i="1"/>
  <c r="L8" i="1"/>
  <c r="L9" i="1"/>
  <c r="L10" i="1"/>
  <c r="L11" i="1"/>
  <c r="L12" i="1"/>
  <c r="L13" i="1"/>
  <c r="L14" i="1"/>
  <c r="L15" i="1"/>
  <c r="L16" i="1"/>
  <c r="L17" i="1"/>
  <c r="L18" i="1"/>
  <c r="L19" i="1"/>
  <c r="L20" i="1"/>
  <c r="L21" i="1"/>
  <c r="L22" i="1"/>
  <c r="J3" i="1"/>
  <c r="J4" i="1"/>
  <c r="J5" i="1"/>
  <c r="J6" i="1"/>
  <c r="J7" i="1"/>
  <c r="J8" i="1"/>
  <c r="J9" i="1"/>
  <c r="J10" i="1"/>
  <c r="J11" i="1"/>
  <c r="J12" i="1"/>
  <c r="J13" i="1"/>
  <c r="J14" i="1"/>
  <c r="J15" i="1"/>
  <c r="J16" i="1"/>
  <c r="J17" i="1"/>
  <c r="J18" i="1"/>
  <c r="J19" i="1"/>
  <c r="J20" i="1"/>
  <c r="J21" i="1"/>
  <c r="J22" i="1"/>
  <c r="I3" i="1"/>
  <c r="I4" i="1"/>
  <c r="I5" i="1"/>
  <c r="I6" i="1"/>
  <c r="I7" i="1"/>
  <c r="I8" i="1"/>
  <c r="I9" i="1"/>
  <c r="I10" i="1"/>
  <c r="I11" i="1"/>
  <c r="I12" i="1"/>
  <c r="I13" i="1"/>
  <c r="I14" i="1"/>
  <c r="I15" i="1"/>
  <c r="I16" i="1"/>
  <c r="I17" i="1"/>
  <c r="I18" i="1"/>
  <c r="I19" i="1"/>
  <c r="I20" i="1"/>
  <c r="I21" i="1"/>
  <c r="I22" i="1"/>
  <c r="G3" i="1"/>
  <c r="G4" i="1"/>
  <c r="G5" i="1"/>
  <c r="G6" i="1"/>
  <c r="G7" i="1"/>
  <c r="G8" i="1"/>
  <c r="G9" i="1"/>
  <c r="G10" i="1"/>
  <c r="G11" i="1"/>
  <c r="G12" i="1"/>
  <c r="G13" i="1"/>
  <c r="G14" i="1"/>
  <c r="G15" i="1"/>
  <c r="G16" i="1"/>
  <c r="G17" i="1"/>
  <c r="G18" i="1"/>
  <c r="G19" i="1"/>
  <c r="G20" i="1"/>
  <c r="G21" i="1"/>
  <c r="G22" i="1"/>
  <c r="B3" i="1"/>
  <c r="B4" i="1"/>
  <c r="B5" i="1"/>
  <c r="B6" i="1"/>
  <c r="B7" i="1"/>
  <c r="B8" i="1"/>
  <c r="B9" i="1"/>
  <c r="B10" i="1"/>
  <c r="B11" i="1"/>
  <c r="B12" i="1"/>
  <c r="B13" i="1"/>
  <c r="B14" i="1"/>
  <c r="B15" i="1"/>
  <c r="B16" i="1"/>
  <c r="B17" i="1"/>
  <c r="B18" i="1"/>
  <c r="B19" i="1"/>
  <c r="B20" i="1"/>
  <c r="B21" i="1"/>
  <c r="B22" i="1"/>
  <c r="G2"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5" i="2"/>
  <c r="G5" i="2"/>
  <c r="I5" i="2"/>
  <c r="J5" i="2"/>
  <c r="L5" i="2"/>
  <c r="B6" i="2"/>
  <c r="G6" i="2"/>
  <c r="I6" i="2"/>
  <c r="J6" i="2"/>
  <c r="L6" i="2"/>
  <c r="B7" i="2"/>
  <c r="G7" i="2"/>
  <c r="I7" i="2"/>
  <c r="J7" i="2"/>
  <c r="L7" i="2"/>
  <c r="B8" i="2"/>
  <c r="G8" i="2"/>
  <c r="I8" i="2"/>
  <c r="J8" i="2"/>
  <c r="L8" i="2"/>
  <c r="B9" i="2"/>
  <c r="G9" i="2"/>
  <c r="I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L4" i="5"/>
  <c r="J4" i="5"/>
  <c r="I4" i="5"/>
  <c r="B4" i="5"/>
  <c r="B3" i="5"/>
  <c r="I3" i="5"/>
  <c r="J3" i="5"/>
  <c r="L3" i="5"/>
  <c r="B3" i="2"/>
  <c r="G3" i="2"/>
  <c r="I3" i="2"/>
  <c r="J3" i="2"/>
  <c r="L3" i="2"/>
  <c r="B4" i="2"/>
  <c r="G4" i="2"/>
  <c r="I4" i="2"/>
  <c r="J4" i="2"/>
  <c r="L4" i="2"/>
  <c r="B2" i="1"/>
  <c r="L2" i="5"/>
  <c r="B2" i="4"/>
  <c r="I2" i="4"/>
  <c r="J2" i="4"/>
  <c r="L2" i="4"/>
  <c r="B2" i="6"/>
  <c r="I2" i="6"/>
  <c r="J2" i="6"/>
  <c r="L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alcChain>
</file>

<file path=xl/sharedStrings.xml><?xml version="1.0" encoding="utf-8"?>
<sst xmlns="http://schemas.openxmlformats.org/spreadsheetml/2006/main" count="179031" uniqueCount="39108">
  <si>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</si>
  <si>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</si>
  <si>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</si>
  <si>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</si>
  <si>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</si>
  <si>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</si>
  <si>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</si>
  <si>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</si>
  <si>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</si>
  <si>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</si>
  <si>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</si>
  <si>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</si>
  <si>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</si>
  <si>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</si>
  <si>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</si>
  <si>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</si>
  <si>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</si>
  <si>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</si>
  <si>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</si>
  <si>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</si>
  <si>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</si>
  <si>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</si>
  <si>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</si>
  <si>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</si>
  <si>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</si>
  <si>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</si>
  <si>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</si>
  <si>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</si>
  <si>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</si>
  <si>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</si>
  <si>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</si>
  <si>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</si>
  <si>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</si>
  <si>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</si>
  <si>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</si>
  <si>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</si>
  <si>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</si>
  <si>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</si>
  <si>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</si>
  <si>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</si>
  <si>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</si>
  <si>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</si>
  <si>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</si>
  <si>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</si>
  <si>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</si>
  <si>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</si>
  <si>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</si>
  <si>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</si>
  <si>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</si>
  <si>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</si>
  <si>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</si>
  <si>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</si>
  <si>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</si>
  <si>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</si>
  <si>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</si>
  <si>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</si>
  <si>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</si>
  <si>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</si>
  <si>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</si>
  <si>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</si>
  <si>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</si>
  <si>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</si>
  <si>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</si>
  <si>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</si>
  <si>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</si>
  <si>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</si>
  <si>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</si>
  <si>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</si>
  <si>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</si>
  <si>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</si>
  <si>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</si>
  <si>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</si>
  <si>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</si>
  <si>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</si>
  <si>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</si>
  <si>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</si>
  <si>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</si>
  <si>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</si>
  <si>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</si>
  <si>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</si>
  <si>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</si>
  <si>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</si>
  <si>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</si>
  <si>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</si>
  <si>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</si>
  <si>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</si>
  <si>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</si>
  <si>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</si>
  <si>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</si>
  <si>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</si>
  <si>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</si>
  <si>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</si>
  <si>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</si>
  <si>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</si>
  <si>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</si>
  <si>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</si>
  <si>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</si>
  <si>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</si>
  <si>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</si>
  <si>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</si>
  <si>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</si>
  <si>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</si>
  <si>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</si>
  <si>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</si>
  <si>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</si>
  <si>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</si>
  <si>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</si>
  <si>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</si>
  <si>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</si>
  <si>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</si>
  <si>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</si>
  <si>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</si>
  <si>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</si>
  <si>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</si>
  <si>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</si>
  <si>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</si>
  <si>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</si>
  <si>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</si>
  <si>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</si>
  <si>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</si>
  <si>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</si>
  <si>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</si>
  <si>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</si>
  <si>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</si>
  <si>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</si>
  <si>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</si>
  <si>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</si>
  <si>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</si>
  <si>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</si>
  <si>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</si>
  <si>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</si>
  <si>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</si>
  <si>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</si>
  <si>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</si>
  <si>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</si>
  <si>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</si>
  <si>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</si>
  <si>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</si>
  <si>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</si>
  <si>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</si>
  <si>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</si>
  <si>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</si>
  <si>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</si>
  <si>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</si>
  <si>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</si>
  <si>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</si>
  <si>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</si>
  <si>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</si>
  <si>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</si>
  <si>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</si>
  <si>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</si>
  <si>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</si>
  <si>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</si>
  <si>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</si>
  <si>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</si>
  <si>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</si>
  <si>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</si>
  <si>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</si>
  <si>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</si>
  <si>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</si>
  <si>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</si>
  <si>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</si>
  <si>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</si>
  <si>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</si>
  <si>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</si>
  <si>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</si>
  <si>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</si>
  <si>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</si>
  <si>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</si>
  <si>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</si>
  <si>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</si>
  <si>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</si>
  <si>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</si>
  <si>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</si>
  <si>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</si>
  <si>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</si>
  <si>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</si>
  <si>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</si>
  <si>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</si>
  <si>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</si>
  <si>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</si>
  <si>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</si>
  <si>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</si>
  <si>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</si>
  <si>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</si>
  <si>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</si>
  <si>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</si>
  <si>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</si>
  <si>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</si>
  <si>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</si>
  <si>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</si>
  <si>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</si>
  <si>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</si>
  <si>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</si>
  <si>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</si>
  <si>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</si>
  <si>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</si>
  <si>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</si>
  <si>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</si>
  <si>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</si>
  <si>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</si>
  <si>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</si>
  <si>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</si>
  <si>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</si>
  <si>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</si>
  <si>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</si>
  <si>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</si>
  <si>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</si>
  <si>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</si>
  <si>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</si>
  <si>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</si>
  <si>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</si>
  <si>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</si>
  <si>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</si>
  <si>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</si>
  <si>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</si>
  <si>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</si>
  <si>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</si>
  <si>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</si>
  <si>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</si>
  <si>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</si>
  <si>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</si>
  <si>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</si>
  <si>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</si>
  <si>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</si>
  <si>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</si>
  <si>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</si>
  <si>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</si>
  <si>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</si>
  <si>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</si>
  <si>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</si>
  <si>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</si>
  <si>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</si>
  <si>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</si>
  <si>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</si>
  <si>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</si>
  <si>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</si>
  <si>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</si>
  <si>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</si>
  <si>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</si>
  <si>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</si>
  <si>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</si>
  <si>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</si>
  <si>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</si>
  <si>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</si>
  <si>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</si>
  <si>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</si>
  <si>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</si>
  <si>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</si>
  <si>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</si>
  <si>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</si>
  <si>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</si>
  <si>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</si>
  <si>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</si>
  <si>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</si>
  <si>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</si>
  <si>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</si>
  <si>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</si>
  <si>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</si>
  <si>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</si>
  <si>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</si>
  <si>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</si>
  <si>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</si>
  <si>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</si>
  <si>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</si>
  <si>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</si>
  <si>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</si>
  <si>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</si>
  <si>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</si>
  <si>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</si>
  <si>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</si>
  <si>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</si>
  <si>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</si>
  <si>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</si>
  <si>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</si>
  <si>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</si>
  <si>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</si>
  <si>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</si>
  <si>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</si>
  <si>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</si>
  <si>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</si>
  <si>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</si>
  <si>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</si>
  <si>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</si>
  <si>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</si>
  <si>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</si>
  <si>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</si>
  <si>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</si>
  <si>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</si>
  <si>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</si>
  <si>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</si>
  <si>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</si>
  <si>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</si>
  <si>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</si>
  <si>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</si>
  <si>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</si>
  <si>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</si>
  <si>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</si>
  <si>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</si>
  <si>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</si>
  <si>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</si>
  <si>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</si>
  <si>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</si>
  <si>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</si>
  <si>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</si>
  <si>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</si>
  <si>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</si>
  <si>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</si>
  <si>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</si>
  <si>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</si>
  <si>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</si>
  <si>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</si>
  <si>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</si>
  <si>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</si>
  <si>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</si>
  <si>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</si>
  <si>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</si>
  <si>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</si>
  <si>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</si>
  <si>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</si>
  <si>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</si>
  <si>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</si>
  <si>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</si>
  <si>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</si>
  <si>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</si>
  <si>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</si>
  <si>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</si>
  <si>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</si>
  <si>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</si>
  <si>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</si>
  <si>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</si>
  <si>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</si>
  <si>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</si>
  <si>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</si>
  <si>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</si>
  <si>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</si>
  <si>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</si>
  <si>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</si>
  <si>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</si>
  <si>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</si>
  <si>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</si>
  <si>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</si>
  <si>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</si>
  <si>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</si>
  <si>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</si>
  <si>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</si>
  <si>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</si>
  <si>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</si>
  <si>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</si>
  <si>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</si>
  <si>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</si>
  <si>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</si>
  <si>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</si>
  <si>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</si>
  <si>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</si>
  <si>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</si>
  <si>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</si>
  <si>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</si>
  <si>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</si>
  <si>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</si>
  <si>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</si>
  <si>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</si>
  <si>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</si>
  <si>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</si>
  <si>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</si>
  <si>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</si>
  <si>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</si>
  <si>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</si>
  <si>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</si>
  <si>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</si>
  <si>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</si>
  <si>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</si>
  <si>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</si>
  <si>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</si>
  <si>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</si>
  <si>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</si>
  <si>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</si>
  <si>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</si>
  <si>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</si>
  <si>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</si>
  <si>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</si>
  <si>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</si>
  <si>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</si>
  <si>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</si>
  <si>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</si>
  <si>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</si>
  <si>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</si>
  <si>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</si>
  <si>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</si>
  <si>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</si>
  <si>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</si>
  <si>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</si>
  <si>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</si>
  <si>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</si>
  <si>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</si>
  <si>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</si>
  <si>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</si>
  <si>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</si>
  <si>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</si>
  <si>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</si>
  <si>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</si>
  <si>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</si>
  <si>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</si>
  <si>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</si>
  <si>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</si>
  <si>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</si>
  <si>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</si>
  <si>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</si>
  <si>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</si>
  <si>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</si>
  <si>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</si>
  <si>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</si>
  <si>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</si>
  <si>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</si>
  <si>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</si>
  <si>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</si>
  <si>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</si>
  <si>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</si>
  <si>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</si>
  <si>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</si>
  <si>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</si>
  <si>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</si>
  <si>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</si>
  <si>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</si>
  <si>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</si>
  <si>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</si>
  <si>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</si>
  <si>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</si>
  <si>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</si>
  <si>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</si>
  <si>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</si>
  <si>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</si>
  <si>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</si>
  <si>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</si>
  <si>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</si>
  <si>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</si>
  <si>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</si>
  <si>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</si>
  <si>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</si>
  <si>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</si>
  <si>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</si>
  <si>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</si>
  <si>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</si>
  <si>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</si>
  <si>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</si>
  <si>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</si>
  <si>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</si>
  <si>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</si>
  <si>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</si>
  <si>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</si>
  <si>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</si>
  <si>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</si>
  <si>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</si>
  <si>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</si>
  <si>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</si>
  <si>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</si>
  <si>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</si>
  <si>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</si>
  <si>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</si>
  <si>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</si>
  <si>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</si>
  <si>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</si>
  <si>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</si>
  <si>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</si>
  <si>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</si>
  <si>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</si>
  <si>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</si>
  <si>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</si>
  <si>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</si>
  <si>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</si>
  <si>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</si>
  <si>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</si>
  <si>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</si>
  <si>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</si>
  <si>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</si>
  <si>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</si>
  <si>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</si>
  <si>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</si>
  <si>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</si>
  <si>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</si>
  <si>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</si>
  <si>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</si>
  <si>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</si>
  <si>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</si>
  <si>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</si>
  <si>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</si>
  <si>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</si>
  <si>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</si>
  <si>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</si>
  <si>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</si>
  <si>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</si>
  <si>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</si>
  <si>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</si>
  <si>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</si>
  <si>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</si>
  <si>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</si>
  <si>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</si>
  <si>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</si>
  <si>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</si>
  <si>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</si>
  <si>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</si>
  <si>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</si>
  <si>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</si>
  <si>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</si>
  <si>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</si>
  <si>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</si>
  <si>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</si>
  <si>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</si>
  <si>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</si>
  <si>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</si>
  <si>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</si>
  <si>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</si>
  <si>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</si>
  <si>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</si>
  <si>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</si>
  <si>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</si>
  <si>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</si>
  <si>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</si>
  <si>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</si>
  <si>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</si>
  <si>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</si>
  <si>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</si>
  <si>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</si>
  <si>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</si>
  <si>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</si>
  <si>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</si>
  <si>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</si>
  <si>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</si>
  <si>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</si>
  <si>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</si>
  <si>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</si>
  <si>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</si>
  <si>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</si>
  <si>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</si>
  <si>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</si>
  <si>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</si>
  <si>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</si>
  <si>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</si>
  <si>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</si>
  <si>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</si>
  <si>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</si>
  <si>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</si>
  <si>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</si>
  <si>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</si>
  <si>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</si>
  <si>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</si>
  <si>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</si>
  <si>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</si>
  <si>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</si>
  <si>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</si>
  <si>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</si>
  <si>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</si>
  <si>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</si>
  <si>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</si>
  <si>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</si>
  <si>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</si>
  <si>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</si>
  <si>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</si>
  <si>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</si>
  <si>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</si>
  <si>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</si>
  <si>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</si>
  <si>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</si>
  <si>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</si>
  <si>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</si>
  <si>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</si>
  <si>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</si>
  <si>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</si>
  <si>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</si>
  <si>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</si>
  <si>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</si>
  <si>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</si>
  <si>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</si>
  <si>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</si>
  <si>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</si>
  <si>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</si>
  <si>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</si>
  <si>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</si>
  <si>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</si>
  <si>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</si>
  <si>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</si>
  <si>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</si>
  <si>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</si>
  <si>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</si>
  <si>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</si>
  <si>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</si>
  <si>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</si>
  <si>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</si>
  <si>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</si>
  <si>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</si>
  <si>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</si>
  <si>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</si>
  <si>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</si>
  <si>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</si>
  <si>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</si>
  <si>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</si>
  <si>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</si>
  <si>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</si>
  <si>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</si>
  <si>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</si>
  <si>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</si>
  <si>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</si>
  <si>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</si>
  <si>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</si>
  <si>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</si>
  <si>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</si>
  <si>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</si>
  <si>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</si>
  <si>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</si>
  <si>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</si>
  <si>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</si>
  <si>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</si>
  <si>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</si>
  <si>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</si>
  <si>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</si>
  <si>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</si>
  <si>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</si>
  <si>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</si>
  <si>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</si>
  <si>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</si>
  <si>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</si>
  <si>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</si>
  <si>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</si>
  <si>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</si>
  <si>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</si>
  <si>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</si>
  <si>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</si>
  <si>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</si>
  <si>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</si>
  <si>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</si>
  <si>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</si>
  <si>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</si>
  <si>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</si>
  <si>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</si>
  <si>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</si>
  <si>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</si>
  <si>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</si>
  <si>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</si>
  <si>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</si>
  <si>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</si>
  <si>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</si>
  <si>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</si>
  <si>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</si>
  <si>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</si>
  <si>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</si>
  <si>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</si>
  <si>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</si>
  <si>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</si>
  <si>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</si>
  <si>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</si>
  <si>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</si>
  <si>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</si>
  <si>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</si>
  <si>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</si>
  <si>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</si>
  <si>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</si>
  <si>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</si>
  <si>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</si>
  <si>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</si>
  <si>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</si>
  <si>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</si>
  <si>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</si>
  <si>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</si>
  <si>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</si>
  <si>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</si>
  <si>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</si>
  <si>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</si>
  <si>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</si>
  <si>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</si>
  <si>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</si>
  <si>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</si>
  <si>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</si>
  <si>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</si>
  <si>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</si>
  <si>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</si>
  <si>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</si>
  <si>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</si>
  <si>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</si>
  <si>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</si>
  <si>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</si>
  <si>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</si>
  <si>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</si>
  <si>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</si>
  <si>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</si>
  <si>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</si>
  <si>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</si>
  <si>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</si>
  <si>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</si>
  <si>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</si>
  <si>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</si>
  <si>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</si>
  <si>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</si>
  <si>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</si>
  <si>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</si>
  <si>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</si>
  <si>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</si>
  <si>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</si>
  <si>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</si>
  <si>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</si>
  <si>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</si>
  <si>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</si>
  <si>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</si>
  <si>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</si>
  <si>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</si>
  <si>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</si>
  <si>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</si>
  <si>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</si>
  <si>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</si>
  <si>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</si>
  <si>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</si>
  <si>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</si>
  <si>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</si>
  <si>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</si>
  <si>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</si>
  <si>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</si>
  <si>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</si>
  <si>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</si>
  <si>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</si>
  <si>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</si>
  <si>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</si>
  <si>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</si>
  <si>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</si>
  <si>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</si>
  <si>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</si>
  <si>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</si>
  <si>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</si>
  <si>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</si>
  <si>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</si>
  <si>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</si>
  <si>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</si>
  <si>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</si>
  <si>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</si>
  <si>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</si>
  <si>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</si>
  <si>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</si>
  <si>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</si>
  <si>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</si>
  <si>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</si>
  <si>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</si>
  <si>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</si>
  <si>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</si>
  <si>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</si>
  <si>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</si>
  <si>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</si>
  <si>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</si>
  <si>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</si>
  <si>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</si>
  <si>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</si>
  <si>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</si>
  <si>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</si>
  <si>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</si>
  <si>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</si>
  <si>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</si>
  <si>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</si>
  <si>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</si>
  <si>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</si>
  <si>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</si>
  <si>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</si>
  <si>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</si>
  <si>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</si>
  <si>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</si>
  <si>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</si>
  <si>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</si>
  <si>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</si>
  <si>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</si>
  <si>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</si>
  <si>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</si>
  <si>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</si>
  <si>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</si>
  <si>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</si>
  <si>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</si>
  <si>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</si>
  <si>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</si>
  <si>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</si>
  <si>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</si>
  <si>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</si>
  <si>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</si>
  <si>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</si>
  <si>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</si>
  <si>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</si>
  <si>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</si>
  <si>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</si>
  <si>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</si>
  <si>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</si>
  <si>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</si>
  <si>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</si>
  <si>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</si>
  <si>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</si>
  <si>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</si>
  <si>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</si>
  <si>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</si>
  <si>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</si>
  <si>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</si>
  <si>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</si>
  <si>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</si>
  <si>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</si>
  <si>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</si>
  <si>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</si>
  <si>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</si>
  <si>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</si>
  <si>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</si>
  <si>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</si>
  <si>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</si>
  <si>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</si>
  <si>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</si>
  <si>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</si>
  <si>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</si>
  <si>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</si>
  <si>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</si>
  <si>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</si>
  <si>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</si>
  <si>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</si>
  <si>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</si>
  <si>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</si>
  <si>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</si>
  <si>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</si>
  <si>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</si>
  <si>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</si>
  <si>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</si>
  <si>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</si>
  <si>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</si>
  <si>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</si>
  <si>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</si>
  <si>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</si>
  <si>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</si>
  <si>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</si>
  <si>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</si>
  <si>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</si>
  <si>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</si>
  <si>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</si>
  <si>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</si>
  <si>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</si>
  <si>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</si>
  <si>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</si>
  <si>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</si>
  <si>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</si>
  <si>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</si>
  <si>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</si>
  <si>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</si>
  <si>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</si>
  <si>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</si>
  <si>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</si>
  <si>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</si>
  <si>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</si>
  <si>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</si>
  <si>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</si>
  <si>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</si>
  <si>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</si>
  <si>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</si>
  <si>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</si>
  <si>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</si>
  <si>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</si>
  <si>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</si>
  <si>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</si>
  <si>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</si>
  <si>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</si>
  <si>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</si>
  <si>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</si>
  <si>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</si>
  <si>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</si>
  <si>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</si>
  <si>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</si>
  <si>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</si>
  <si>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</si>
  <si>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</si>
  <si>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</si>
  <si>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</si>
  <si>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</si>
  <si>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</si>
  <si>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</si>
  <si>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</si>
  <si>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</si>
  <si>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</si>
  <si>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</si>
  <si>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</si>
  <si>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</si>
  <si>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</si>
  <si>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</si>
  <si>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</si>
  <si>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</si>
  <si>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</si>
  <si>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</si>
  <si>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</si>
  <si>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</si>
  <si>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</si>
  <si>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</si>
  <si>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</si>
  <si>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</si>
  <si>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</si>
  <si>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</si>
  <si>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</si>
  <si>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</si>
  <si>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</si>
  <si>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</si>
  <si>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</si>
  <si>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</si>
  <si>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</si>
  <si>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</si>
  <si>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</si>
  <si>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</si>
  <si>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</si>
  <si>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</si>
  <si>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</si>
  <si>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</si>
  <si>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</si>
  <si>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</si>
  <si>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</si>
  <si>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</si>
  <si>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</si>
  <si>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</si>
  <si>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</si>
  <si>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</si>
  <si>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</si>
  <si>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</si>
  <si>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</si>
  <si>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</si>
  <si>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</si>
  <si>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</si>
  <si>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</si>
  <si>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</si>
  <si>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</si>
  <si>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</si>
  <si>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</si>
  <si>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</si>
  <si>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</si>
  <si>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</si>
  <si>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</si>
  <si>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</si>
  <si>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</si>
  <si>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</si>
  <si>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</si>
  <si>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</si>
  <si>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</si>
  <si>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</si>
  <si>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</si>
  <si>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</si>
  <si>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</si>
  <si>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</si>
  <si>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</si>
  <si>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</si>
  <si>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</si>
  <si>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</si>
  <si>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</si>
  <si>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</si>
  <si>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</si>
  <si>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</si>
  <si>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</si>
  <si>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</si>
  <si>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</si>
  <si>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</si>
  <si>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</si>
  <si>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</si>
  <si>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</si>
  <si>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</si>
  <si>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</si>
  <si>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</si>
  <si>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</si>
  <si>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</si>
  <si>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</si>
  <si>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</si>
  <si>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</si>
  <si>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</si>
  <si>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</si>
  <si>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</si>
  <si>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</si>
  <si>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</si>
  <si>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</si>
  <si>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</si>
  <si>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</si>
  <si>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</si>
  <si>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</si>
  <si>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</si>
  <si>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</si>
  <si>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</si>
  <si>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</si>
  <si>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</si>
  <si>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</si>
  <si>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</si>
  <si>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</si>
  <si>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</si>
  <si>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</si>
  <si>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</si>
  <si>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</si>
  <si>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</si>
  <si>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</si>
  <si>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</si>
  <si>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</si>
  <si>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</si>
  <si>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</si>
  <si>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</si>
  <si>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</si>
  <si>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</si>
  <si>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</si>
  <si>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</si>
  <si>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</si>
  <si>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</si>
  <si>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</si>
  <si>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</si>
  <si>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</si>
  <si>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</si>
  <si>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</si>
  <si>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</si>
  <si>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</si>
  <si>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</si>
  <si>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</si>
  <si>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</si>
  <si>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</si>
  <si>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</si>
  <si>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</si>
  <si>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</si>
  <si>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</si>
  <si>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</si>
  <si>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</si>
  <si>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</si>
  <si>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</si>
  <si>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</si>
  <si>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</si>
  <si>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</si>
  <si>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</si>
  <si>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</si>
  <si>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</si>
  <si>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</si>
  <si>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</si>
  <si>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</si>
  <si>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</si>
  <si>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</si>
  <si>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</si>
  <si>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</si>
  <si>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</si>
  <si>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</si>
  <si>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</si>
  <si>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</si>
  <si>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</si>
  <si>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</si>
  <si>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</si>
  <si>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</si>
  <si>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</si>
  <si>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</si>
  <si>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</si>
  <si>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</si>
  <si>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</si>
  <si>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</si>
  <si>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</si>
  <si>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</si>
  <si>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</si>
  <si>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</si>
  <si>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</si>
  <si>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</si>
  <si>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</si>
  <si>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</si>
  <si>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</si>
  <si>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</si>
  <si>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</si>
  <si>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</si>
  <si>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</si>
  <si>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</si>
  <si>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</si>
  <si>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</si>
  <si>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</si>
  <si>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</si>
  <si>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</si>
  <si>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</si>
  <si>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</si>
  <si>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</si>
  <si>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</si>
  <si>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</si>
  <si>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</si>
  <si>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</si>
  <si>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</si>
  <si>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</si>
  <si>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</si>
  <si>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</si>
  <si>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</si>
  <si>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</si>
  <si>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</si>
  <si>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</si>
  <si>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</si>
  <si>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</si>
  <si>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</si>
  <si>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</si>
  <si>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</si>
  <si>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</si>
  <si>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</si>
  <si>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</si>
  <si>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</si>
  <si>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</si>
  <si>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</si>
  <si>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</si>
  <si>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</si>
  <si>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</si>
  <si>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</si>
  <si>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</si>
  <si>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</si>
  <si>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</si>
  <si>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</si>
  <si>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</si>
  <si>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</si>
  <si>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</si>
  <si>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</si>
  <si>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</si>
  <si>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</si>
  <si>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</si>
  <si>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</si>
  <si>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</si>
  <si>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</si>
  <si>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</si>
  <si>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</si>
  <si>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</si>
  <si>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</si>
  <si>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</si>
  <si>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</si>
  <si>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</si>
  <si>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</si>
  <si>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</si>
  <si>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</si>
  <si>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</si>
  <si>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</si>
  <si>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</si>
  <si>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</si>
  <si>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</si>
  <si>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</si>
  <si>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</si>
  <si>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</si>
  <si>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</si>
  <si>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</si>
  <si>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</si>
  <si>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</si>
  <si>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</si>
  <si>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</si>
  <si>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</si>
  <si>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</si>
  <si>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</si>
  <si>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</si>
  <si>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</si>
  <si>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</si>
  <si>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</si>
  <si>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</si>
  <si>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</si>
  <si>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</si>
  <si>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</si>
  <si>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</si>
  <si>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</si>
  <si>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</si>
  <si>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</si>
  <si>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</si>
  <si>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</si>
  <si>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</si>
  <si>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</si>
  <si>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</si>
  <si>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</si>
  <si>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</si>
  <si>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</si>
  <si>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</si>
  <si>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</si>
  <si>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</si>
  <si>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</si>
  <si>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</si>
  <si>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</si>
  <si>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</si>
  <si>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</si>
  <si>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</si>
  <si>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</si>
  <si>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</si>
  <si>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</si>
  <si>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</si>
  <si>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</si>
  <si>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</si>
  <si>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</si>
  <si>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</si>
  <si>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</si>
  <si>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</si>
  <si>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</si>
  <si>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</si>
  <si>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</si>
  <si>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</si>
  <si>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</si>
  <si>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</si>
  <si>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</si>
  <si>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</si>
  <si>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</si>
  <si>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</si>
  <si>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</si>
  <si>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</si>
  <si>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</si>
  <si>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</si>
  <si>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</si>
  <si>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</si>
  <si>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</si>
  <si>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</si>
  <si>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</si>
  <si>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</si>
  <si>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</si>
  <si>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</si>
  <si>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</si>
  <si>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</si>
  <si>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</si>
  <si>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</si>
  <si>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</si>
  <si>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</si>
  <si>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</si>
  <si>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</si>
  <si>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</si>
  <si>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</si>
  <si>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</si>
  <si>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</si>
  <si>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</si>
  <si>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</si>
  <si>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</si>
  <si>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</si>
  <si>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</si>
  <si>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</si>
  <si>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</si>
  <si>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</si>
  <si>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</si>
  <si>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</si>
  <si>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</si>
  <si>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</si>
  <si>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</si>
  <si>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</si>
  <si>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</si>
  <si>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</si>
  <si>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</si>
  <si>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</si>
  <si>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</si>
  <si>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</si>
  <si>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</si>
  <si>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</si>
  <si>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</si>
  <si>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</si>
  <si>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</si>
  <si>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</si>
  <si>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</si>
  <si>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</si>
  <si>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</si>
  <si>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</si>
  <si>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</si>
  <si>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</si>
  <si>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</si>
  <si>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</si>
  <si>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</si>
  <si>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</si>
  <si>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</si>
  <si>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</si>
  <si>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</si>
  <si>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</si>
  <si>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</si>
  <si>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</si>
  <si>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</si>
  <si>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</si>
  <si>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</si>
  <si>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</si>
  <si>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</si>
  <si>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</si>
  <si>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</si>
  <si>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</si>
  <si>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</si>
  <si>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</si>
  <si>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</si>
  <si>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</si>
  <si>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</si>
  <si>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</si>
  <si>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</si>
  <si>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</si>
  <si>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</si>
  <si>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</si>
  <si>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</si>
  <si>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</si>
  <si>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</si>
  <si>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</si>
  <si>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</si>
  <si>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</si>
  <si>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</si>
  <si>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</si>
  <si>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</si>
  <si>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</si>
  <si>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</si>
  <si>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</si>
  <si>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</si>
  <si>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</si>
  <si>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</si>
  <si>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</si>
  <si>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</si>
  <si>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</si>
  <si>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</si>
  <si>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</si>
  <si>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</si>
  <si>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</si>
  <si>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</si>
  <si>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</si>
  <si>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</si>
  <si>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</si>
  <si>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</si>
  <si>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</si>
  <si>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</si>
  <si>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</si>
  <si>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</si>
  <si>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</si>
  <si>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</si>
  <si>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</si>
  <si>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</si>
  <si>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</si>
  <si>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</si>
  <si>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</si>
  <si>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</si>
  <si>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</si>
  <si>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</si>
  <si>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</si>
  <si>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</si>
  <si>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</si>
  <si>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</si>
  <si>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</si>
  <si>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</si>
  <si>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</si>
  <si>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</si>
  <si>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</si>
  <si>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</si>
  <si>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</si>
  <si>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</si>
  <si>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</si>
  <si>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</si>
  <si>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</si>
  <si>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</si>
  <si>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</si>
  <si>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</si>
  <si>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</si>
  <si>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</si>
  <si>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</si>
  <si>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</si>
  <si>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</si>
  <si>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</si>
  <si>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</si>
  <si>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</si>
  <si>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</si>
  <si>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</si>
  <si>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</si>
  <si>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</si>
  <si>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</si>
  <si>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</si>
  <si>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</si>
  <si>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</si>
  <si>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</si>
  <si>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</si>
  <si>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</si>
  <si>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</si>
  <si>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</si>
  <si>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</si>
  <si>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</si>
  <si>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</si>
  <si>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</si>
  <si>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</si>
  <si>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</si>
  <si>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</si>
  <si>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</si>
  <si>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</si>
  <si>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</si>
  <si>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</si>
  <si>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</si>
  <si>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</si>
  <si>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</si>
  <si>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</si>
  <si>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</si>
  <si>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</si>
  <si>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</si>
  <si>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</si>
  <si>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</si>
  <si>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</si>
  <si>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</si>
  <si>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</si>
  <si>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</si>
  <si>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</si>
  <si>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</si>
  <si>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</si>
  <si>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</si>
  <si>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</si>
  <si>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</si>
  <si>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</si>
  <si>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</si>
  <si>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</si>
  <si>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</si>
  <si>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</si>
  <si>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</si>
  <si>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</si>
  <si>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</si>
  <si>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</si>
  <si>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</si>
  <si>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</si>
  <si>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</si>
  <si>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</si>
  <si>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</si>
  <si>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</si>
  <si>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</si>
  <si>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</si>
  <si>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</si>
  <si>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</si>
  <si>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</si>
  <si>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</si>
  <si>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</si>
  <si>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</si>
  <si>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</si>
  <si>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</si>
  <si>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</si>
  <si>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</si>
  <si>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</si>
  <si>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</si>
  <si>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</si>
  <si>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</si>
  <si>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</si>
  <si>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</si>
  <si>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</si>
  <si>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</si>
  <si>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</si>
  <si>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</si>
  <si>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</si>
  <si>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</si>
  <si>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</si>
  <si>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</si>
  <si>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</si>
  <si>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</si>
  <si>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</si>
  <si>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</si>
  <si>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</si>
  <si>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</si>
  <si>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</si>
  <si>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</si>
  <si>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</si>
  <si>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</si>
  <si>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</si>
  <si>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</si>
  <si>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</si>
  <si>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</si>
  <si>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</si>
  <si>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</si>
  <si>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</si>
  <si>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</si>
  <si>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</si>
  <si>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</si>
  <si>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</si>
  <si>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</si>
  <si>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</si>
  <si>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</si>
  <si>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</si>
  <si>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</si>
  <si>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</si>
  <si>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</si>
  <si>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</si>
  <si>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</si>
  <si>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</si>
  <si>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</si>
  <si>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</si>
  <si>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</si>
  <si>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</si>
  <si>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</si>
  <si>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</si>
  <si>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</si>
  <si>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</si>
  <si>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</si>
  <si>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</si>
  <si>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</si>
  <si>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</si>
  <si>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</si>
  <si>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</si>
  <si>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</si>
  <si>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</si>
  <si>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</si>
  <si>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</si>
  <si>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</si>
  <si>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</si>
  <si>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</si>
  <si>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</si>
  <si>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</si>
  <si>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</si>
  <si>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</si>
  <si>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</si>
  <si>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</si>
  <si>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</si>
  <si>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</si>
  <si>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</si>
  <si>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</si>
  <si>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</si>
  <si>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</si>
  <si>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</si>
  <si>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</si>
  <si>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</si>
  <si>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</si>
  <si>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</si>
  <si>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</si>
  <si>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</si>
  <si>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</si>
  <si>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</si>
  <si>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</si>
  <si>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</si>
  <si>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</si>
  <si>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</si>
  <si>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</si>
  <si>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</si>
  <si>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</si>
  <si>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</si>
  <si>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</si>
  <si>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</si>
  <si>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</si>
  <si>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</si>
  <si>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</si>
  <si>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</si>
  <si>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</si>
  <si>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</si>
  <si>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</si>
  <si>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</si>
  <si>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</si>
  <si>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</si>
  <si>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</si>
  <si>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</si>
  <si>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</si>
  <si>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</si>
  <si>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</si>
  <si>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</si>
  <si>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</si>
  <si>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</si>
  <si>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</si>
  <si>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</si>
  <si>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</si>
  <si>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</si>
  <si>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</si>
  <si>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</si>
  <si>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</si>
  <si>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</si>
  <si>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</si>
  <si>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</si>
  <si>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</si>
  <si>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</si>
  <si>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</si>
  <si>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</si>
  <si>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</si>
  <si>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</si>
  <si>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</si>
  <si>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</si>
  <si>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</si>
  <si>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</si>
  <si>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</si>
  <si>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</si>
  <si>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</si>
  <si>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</si>
  <si>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</si>
  <si>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</si>
  <si>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</si>
  <si>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</si>
  <si>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</si>
  <si>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</si>
  <si>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</si>
  <si>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</si>
  <si>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</si>
  <si>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</si>
  <si>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</si>
  <si>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</si>
  <si>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</si>
  <si>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</si>
  <si>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</si>
  <si>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</si>
  <si>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</si>
  <si>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</si>
  <si>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</si>
  <si>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</si>
  <si>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</si>
  <si>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</si>
  <si>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</si>
  <si>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</si>
  <si>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</si>
  <si>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</si>
  <si>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</si>
  <si>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</si>
  <si>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</si>
  <si>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</si>
  <si>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</si>
  <si>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</si>
  <si>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</si>
  <si>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</si>
  <si>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</si>
  <si>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</si>
  <si>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</si>
  <si>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</si>
  <si>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</si>
  <si>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</si>
  <si>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</si>
  <si>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</si>
  <si>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</si>
  <si>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</si>
  <si>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</si>
  <si>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</si>
  <si>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</si>
  <si>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</si>
  <si>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</si>
  <si>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</si>
  <si>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</si>
  <si>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</si>
  <si>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</si>
  <si>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</si>
  <si>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</si>
  <si>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</si>
  <si>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</si>
  <si>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</si>
  <si>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</si>
  <si>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</si>
  <si>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</si>
  <si>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</si>
  <si>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</si>
  <si>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</si>
  <si>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</si>
  <si>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</si>
  <si>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</si>
  <si>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</si>
  <si>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</si>
  <si>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</si>
  <si>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</si>
  <si>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</si>
  <si>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</si>
  <si>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</si>
  <si>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</si>
  <si>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</si>
  <si>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</si>
  <si>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</si>
  <si>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</si>
  <si>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</si>
  <si>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</si>
  <si>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</si>
  <si>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</si>
  <si>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</si>
  <si>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</si>
  <si>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</si>
  <si>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</si>
  <si>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</si>
  <si>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</si>
  <si>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</si>
  <si>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</si>
  <si>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</si>
  <si>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</si>
  <si>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</si>
  <si>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</si>
  <si>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</si>
  <si>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</si>
  <si>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</si>
  <si>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</si>
  <si>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</si>
  <si>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</si>
  <si>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</si>
  <si>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</si>
  <si>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</si>
  <si>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</si>
  <si>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</si>
  <si>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</si>
  <si>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</si>
  <si>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</si>
  <si>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</si>
  <si>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</si>
  <si>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</si>
  <si>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</si>
  <si>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</si>
  <si>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</si>
  <si>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</si>
  <si>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</si>
  <si>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</si>
  <si>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</si>
  <si>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</si>
  <si>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</si>
  <si>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</si>
  <si>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</si>
  <si>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</si>
  <si>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</si>
  <si>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</si>
  <si>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</si>
  <si>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</si>
  <si>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</si>
  <si>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</si>
  <si>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</si>
  <si>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</si>
  <si>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</si>
  <si>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</si>
  <si>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</si>
  <si>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</si>
  <si>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</si>
  <si>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</si>
  <si>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</si>
  <si>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</si>
  <si>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</si>
  <si>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</si>
  <si>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</si>
  <si>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</si>
  <si>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</si>
  <si>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</si>
  <si>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</si>
  <si>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</si>
  <si>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</si>
  <si>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</si>
  <si>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</si>
  <si>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</si>
  <si>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</si>
  <si>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</si>
  <si>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</si>
  <si>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</si>
  <si>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</si>
  <si>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</si>
  <si>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</si>
  <si>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</si>
  <si>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</si>
  <si>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</si>
  <si>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</si>
  <si>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</si>
  <si>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</si>
  <si>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</si>
  <si>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</si>
  <si>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</si>
  <si>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</si>
  <si>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</si>
  <si>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</si>
  <si>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</si>
  <si>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</si>
  <si>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</si>
  <si>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</si>
  <si>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</si>
  <si>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</si>
  <si>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</si>
  <si>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</si>
  <si>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</si>
  <si>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</si>
  <si>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</si>
  <si>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</si>
  <si>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</si>
  <si>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</si>
  <si>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</si>
  <si>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</si>
  <si>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</si>
  <si>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</si>
  <si>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</si>
  <si>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</si>
  <si>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</si>
  <si>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</si>
  <si>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</si>
  <si>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</si>
  <si>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</si>
  <si>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</si>
  <si>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</si>
  <si>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</si>
  <si>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</si>
  <si>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</si>
  <si>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</si>
  <si>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</si>
  <si>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</si>
  <si>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</si>
  <si>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</si>
  <si>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</si>
  <si>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</si>
  <si>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</si>
  <si>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</si>
  <si>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</si>
  <si>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</si>
  <si>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</si>
  <si>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</si>
  <si>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</si>
  <si>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</si>
  <si>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</si>
  <si>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</si>
  <si>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</si>
  <si>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</si>
  <si>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</si>
  <si>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</si>
  <si>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</si>
  <si>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</si>
  <si>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</si>
  <si>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</si>
  <si>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</si>
  <si>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</si>
  <si>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</si>
  <si>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</si>
  <si>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</si>
  <si>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</si>
  <si>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</si>
  <si>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</si>
  <si>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</si>
  <si>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</si>
  <si>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</si>
  <si>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</si>
  <si>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</si>
  <si>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</si>
  <si>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</si>
  <si>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</si>
  <si>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</si>
  <si>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</si>
  <si>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</si>
  <si>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</si>
  <si>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</si>
  <si>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</si>
  <si>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</si>
  <si>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</si>
  <si>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</si>
  <si>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</si>
  <si>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</si>
  <si>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</si>
  <si>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</si>
  <si>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</si>
  <si>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</si>
  <si>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</si>
  <si>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</si>
  <si>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</si>
  <si>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</si>
  <si>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</si>
  <si>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</si>
  <si>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</si>
  <si>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</si>
  <si>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</si>
  <si>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</si>
  <si>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</si>
  <si>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</si>
  <si>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</si>
  <si>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</si>
  <si>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</si>
  <si>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</si>
  <si>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</si>
  <si>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</si>
  <si>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</si>
  <si>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</si>
  <si>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</si>
  <si>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</si>
  <si>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</si>
  <si>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</si>
  <si>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</si>
  <si>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</si>
  <si>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</si>
  <si>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</si>
  <si>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</si>
  <si>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</si>
  <si>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</si>
  <si>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</si>
  <si>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</si>
  <si>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</si>
  <si>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</si>
  <si>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</si>
  <si>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</si>
  <si>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</si>
  <si>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</si>
  <si>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</si>
  <si>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</si>
  <si>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</si>
  <si>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</si>
  <si>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</si>
  <si>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</si>
  <si>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</si>
  <si>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</si>
  <si>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</si>
  <si>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</si>
  <si>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</si>
  <si>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</si>
  <si>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</si>
  <si>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</si>
  <si>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</si>
  <si>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</si>
  <si>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</si>
  <si>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</si>
  <si>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</si>
  <si>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</si>
  <si>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</si>
  <si>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</si>
  <si>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</si>
  <si>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</si>
  <si>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</si>
  <si>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</si>
  <si>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</si>
  <si>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</si>
  <si>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</si>
  <si>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</si>
  <si>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</si>
  <si>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</si>
  <si>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</si>
  <si>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</si>
  <si>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</si>
  <si>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</si>
  <si>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</si>
  <si>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</si>
  <si>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</si>
  <si>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</si>
  <si>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</si>
  <si>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</si>
  <si>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</si>
  <si>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</si>
  <si>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</si>
  <si>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</si>
  <si>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</si>
  <si>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</si>
  <si>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</si>
  <si>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</si>
  <si>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</si>
  <si>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</si>
  <si>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</si>
  <si>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</si>
  <si>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</si>
  <si>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</si>
  <si>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</si>
  <si>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</si>
  <si>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</si>
  <si>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</si>
  <si>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</si>
  <si>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</si>
  <si>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</si>
  <si>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</si>
  <si>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</si>
  <si>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</si>
  <si>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</si>
  <si>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</si>
  <si>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</si>
  <si>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</si>
  <si>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</si>
  <si>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</si>
  <si>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</si>
  <si>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</si>
  <si>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</si>
  <si>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</si>
  <si>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</si>
  <si>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</si>
  <si>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</si>
  <si>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</si>
  <si>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</si>
  <si>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</si>
  <si>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</si>
  <si>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</si>
  <si>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</si>
  <si>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</si>
  <si>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</si>
  <si>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</si>
  <si>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</si>
  <si>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</si>
  <si>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</si>
  <si>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</si>
  <si>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</si>
  <si>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</si>
  <si>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</si>
  <si>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</si>
  <si>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</si>
  <si>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</si>
  <si>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</si>
  <si>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</si>
  <si>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</si>
  <si>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</si>
  <si>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</si>
  <si>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</si>
  <si>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</si>
  <si>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</si>
  <si>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</si>
  <si>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</si>
  <si>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</si>
  <si>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</si>
  <si>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</si>
  <si>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</si>
  <si>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</si>
  <si>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</si>
  <si>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</si>
  <si>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</si>
  <si>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</si>
  <si>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</si>
  <si>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</si>
  <si>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</si>
  <si>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</si>
  <si>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</si>
  <si>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</si>
  <si>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</si>
  <si>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</si>
  <si>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</si>
  <si>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</si>
  <si>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</si>
  <si>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</si>
  <si>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</si>
  <si>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</si>
  <si>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</si>
  <si>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</si>
  <si>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</si>
  <si>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</si>
  <si>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</si>
  <si>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</si>
  <si>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</si>
  <si>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</si>
  <si>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</si>
  <si>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</si>
  <si>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</si>
  <si>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</si>
  <si>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</si>
  <si>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</si>
  <si>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</si>
  <si>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</si>
  <si>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</si>
  <si>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</si>
  <si>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</si>
  <si>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</si>
  <si>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</si>
  <si>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</si>
  <si>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</si>
  <si>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</si>
  <si>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</si>
  <si>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</si>
  <si>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</si>
  <si>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</si>
  <si>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</si>
  <si>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</si>
  <si>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</si>
  <si>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</si>
  <si>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</si>
  <si>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</si>
  <si>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</si>
  <si>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</si>
  <si>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</si>
  <si>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</si>
  <si>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</si>
  <si>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</si>
  <si>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</si>
  <si>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</si>
  <si>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</si>
  <si>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</si>
  <si>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</si>
  <si>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</si>
  <si>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</si>
  <si>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</si>
  <si>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</si>
  <si>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</si>
  <si>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</si>
  <si>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</si>
  <si>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</si>
  <si>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</si>
  <si>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</si>
  <si>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</si>
  <si>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</si>
  <si>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</si>
  <si>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</si>
  <si>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</si>
  <si>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</si>
  <si>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</si>
  <si>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</si>
  <si>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</si>
  <si>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</si>
  <si>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</si>
  <si>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</si>
  <si>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</si>
  <si>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</si>
  <si>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</si>
  <si>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</si>
  <si>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</si>
  <si>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</si>
  <si>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</si>
  <si>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</si>
  <si>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</si>
  <si>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</si>
  <si>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</si>
  <si>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</si>
  <si>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</si>
  <si>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</si>
  <si>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</si>
  <si>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</si>
  <si>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</si>
  <si>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</si>
  <si>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</si>
  <si>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</si>
  <si>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</si>
  <si>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</si>
  <si>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</si>
  <si>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</si>
  <si>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</si>
  <si>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</si>
  <si>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</si>
  <si>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</si>
  <si>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</si>
  <si>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</si>
  <si>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</si>
  <si>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</si>
  <si>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</si>
  <si>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</si>
  <si>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</si>
  <si>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</si>
  <si>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</si>
  <si>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</si>
  <si>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</si>
  <si>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</si>
  <si>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</si>
  <si>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</si>
  <si>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</si>
  <si>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</si>
  <si>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</si>
  <si>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</si>
  <si>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</si>
  <si>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</si>
  <si>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</si>
  <si>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</si>
  <si>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</si>
  <si>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</si>
  <si>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</si>
  <si>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</si>
  <si>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</si>
  <si>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</si>
  <si>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</si>
  <si>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</si>
  <si>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</si>
  <si>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</si>
  <si>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</si>
  <si>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</si>
  <si>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</si>
  <si>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</si>
  <si>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</si>
  <si>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</si>
  <si>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</si>
  <si>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</si>
  <si>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</si>
  <si>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</si>
  <si>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</si>
  <si>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</si>
  <si>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</si>
  <si>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</si>
  <si>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</si>
  <si>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</si>
  <si>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</si>
  <si>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</si>
  <si>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</si>
  <si>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</si>
  <si>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</si>
  <si>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</si>
  <si>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</si>
  <si>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</si>
  <si>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</si>
  <si>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</si>
  <si>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</si>
  <si>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</si>
  <si>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</si>
  <si>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</si>
  <si>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</si>
  <si>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</si>
  <si>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</si>
  <si>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</si>
  <si>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</si>
  <si>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</si>
  <si>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</si>
  <si>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</si>
  <si>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</si>
  <si>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</si>
  <si>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</si>
  <si>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</si>
  <si>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</si>
  <si>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</si>
  <si>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</si>
  <si>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</si>
  <si>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</si>
  <si>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</si>
  <si>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</si>
  <si>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</si>
  <si>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</si>
  <si>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</si>
  <si>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</si>
  <si>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</si>
  <si>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</si>
  <si>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</si>
  <si>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</si>
  <si>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</si>
  <si>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</si>
  <si>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</si>
  <si>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</si>
  <si>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</si>
  <si>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</si>
  <si>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</si>
  <si>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</si>
  <si>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</si>
  <si>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</si>
  <si>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</si>
  <si>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</si>
  <si>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</si>
  <si>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</si>
  <si>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</si>
  <si>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</si>
  <si>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</si>
  <si>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</si>
  <si>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</si>
  <si>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</si>
  <si>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</si>
  <si>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</si>
  <si>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</si>
  <si>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</si>
  <si>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</si>
  <si>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</si>
  <si>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</si>
  <si>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</si>
  <si>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</si>
  <si>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</si>
  <si>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</si>
  <si>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</si>
  <si>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</si>
  <si>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</si>
  <si>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</si>
  <si>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</si>
  <si>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</si>
  <si>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</si>
  <si>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</si>
  <si>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</si>
  <si>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</si>
  <si>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</si>
  <si>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</si>
  <si>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</si>
  <si>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</si>
  <si>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</si>
  <si>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</si>
  <si>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</si>
  <si>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</si>
  <si>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</si>
  <si>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</si>
  <si>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</si>
  <si>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</si>
  <si>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</si>
  <si>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</si>
  <si>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</si>
  <si>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</si>
  <si>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</si>
  <si>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</si>
  <si>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</si>
  <si>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</si>
  <si>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</si>
  <si>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</si>
  <si>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</si>
  <si>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</si>
  <si>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</si>
  <si>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</si>
  <si>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</si>
  <si>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</si>
  <si>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</si>
  <si>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</si>
  <si>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</si>
  <si>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</si>
  <si>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</si>
  <si>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</si>
  <si>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</si>
  <si>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</si>
  <si>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</si>
  <si>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</si>
  <si>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</si>
  <si>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</si>
  <si>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</si>
  <si>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</si>
  <si>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</si>
  <si>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</si>
  <si>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</si>
  <si>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</si>
  <si>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</si>
  <si>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</si>
  <si>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</si>
  <si>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</si>
  <si>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</si>
  <si>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</si>
  <si>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</si>
  <si>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</si>
  <si>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</si>
  <si>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</si>
  <si>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</si>
  <si>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</si>
  <si>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</si>
  <si>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</si>
  <si>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</si>
  <si>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</si>
  <si>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</si>
  <si>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</si>
  <si>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</si>
  <si>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</si>
  <si>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</si>
  <si>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</si>
  <si>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</si>
  <si>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</si>
  <si>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</si>
  <si>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</si>
  <si>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</si>
  <si>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</si>
  <si>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</si>
  <si>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</si>
  <si>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</si>
  <si>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</si>
  <si>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</si>
  <si>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</si>
  <si>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</si>
  <si>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</si>
  <si>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</si>
  <si>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</si>
  <si>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</si>
  <si>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</si>
  <si>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</si>
  <si>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</si>
  <si>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</si>
  <si>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</si>
  <si>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</si>
  <si>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</si>
  <si>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</si>
  <si>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</si>
  <si>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</si>
  <si>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</si>
  <si>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</si>
  <si>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</si>
  <si>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</si>
  <si>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</si>
  <si>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</si>
  <si>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</si>
  <si>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</si>
  <si>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</si>
  <si>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</si>
  <si>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</si>
  <si>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</si>
  <si>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</si>
  <si>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</si>
  <si>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</si>
  <si>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</si>
  <si>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</si>
  <si>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</si>
  <si>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</si>
  <si>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</si>
  <si>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</si>
  <si>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</si>
  <si>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</si>
  <si>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</si>
  <si>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</si>
  <si>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</si>
  <si>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</si>
  <si>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</si>
  <si>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</si>
  <si>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</si>
  <si>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</si>
  <si>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</si>
  <si>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</si>
  <si>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</si>
  <si>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</si>
  <si>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</si>
  <si>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</si>
  <si>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</si>
  <si>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</si>
  <si>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</si>
  <si>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</si>
  <si>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</si>
  <si>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</si>
  <si>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</si>
  <si>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</si>
  <si>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</si>
  <si>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</si>
  <si>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</si>
  <si>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</si>
  <si>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</si>
  <si>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</si>
  <si>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</si>
  <si>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</si>
  <si>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</si>
  <si>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</si>
  <si>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</si>
  <si>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</si>
  <si>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</si>
  <si>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</si>
  <si>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</si>
  <si>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</si>
  <si>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</si>
  <si>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</si>
  <si>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</si>
  <si>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</si>
  <si>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</si>
  <si>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</si>
  <si>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</si>
  <si>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</si>
  <si>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</si>
  <si>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</si>
  <si>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</si>
  <si>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</si>
  <si>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</si>
  <si>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</si>
  <si>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</si>
  <si>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</si>
  <si>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</si>
  <si>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</si>
  <si>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</si>
  <si>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</si>
  <si>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</si>
  <si>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</si>
  <si>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</si>
  <si>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</si>
  <si>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</si>
  <si>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</si>
  <si>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</si>
  <si>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</si>
  <si>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</si>
  <si>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</si>
  <si>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</si>
  <si>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</si>
  <si>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</si>
  <si>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</si>
  <si>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</si>
  <si>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</si>
  <si>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</si>
  <si>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</si>
  <si>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</si>
  <si>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</si>
  <si>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</si>
  <si>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</si>
  <si>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</si>
  <si>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</si>
  <si>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</si>
  <si>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</si>
  <si>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</si>
  <si>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</si>
  <si>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</si>
  <si>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</si>
  <si>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</si>
  <si>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</si>
  <si>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</si>
  <si>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</si>
  <si>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</si>
  <si>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</si>
  <si>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</si>
  <si>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</si>
  <si>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</si>
  <si>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</si>
  <si>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</si>
  <si>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</si>
  <si>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</si>
  <si>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</si>
  <si>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</si>
  <si>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</si>
  <si>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</si>
  <si>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</si>
  <si>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</si>
  <si>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</si>
  <si>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</si>
  <si>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</si>
  <si>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</si>
  <si>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</si>
  <si>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</si>
  <si>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</si>
  <si>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</si>
  <si>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</si>
  <si>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</si>
  <si>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</si>
  <si>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</si>
  <si>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</si>
  <si>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</si>
  <si>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</si>
  <si>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</si>
  <si>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</si>
  <si>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</si>
  <si>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</si>
  <si>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</si>
  <si>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</si>
  <si>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</si>
  <si>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</si>
  <si>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</si>
  <si>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</si>
  <si>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</si>
  <si>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</si>
  <si>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</si>
  <si>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</si>
  <si>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</si>
  <si>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</si>
  <si>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</si>
  <si>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</si>
  <si>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</si>
  <si>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</si>
  <si>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</si>
  <si>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</si>
  <si>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</si>
  <si>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</si>
  <si>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</si>
  <si>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</si>
  <si>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</si>
  <si>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</si>
  <si>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</si>
  <si>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</si>
  <si>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</si>
  <si>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</si>
  <si>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</si>
  <si>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</si>
  <si>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</si>
  <si>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</si>
  <si>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</si>
  <si>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</si>
  <si>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</si>
  <si>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</si>
  <si>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</si>
  <si>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</si>
  <si>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</si>
  <si>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</si>
  <si>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</si>
  <si>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</si>
  <si>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</si>
  <si>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</si>
  <si>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</si>
  <si>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</si>
  <si>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</si>
  <si>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</si>
  <si>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</si>
  <si>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</si>
  <si>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</si>
  <si>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</si>
  <si>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</si>
  <si>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</si>
  <si>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</si>
  <si>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</si>
  <si>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</si>
  <si>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</si>
  <si>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</si>
  <si>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</si>
  <si>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</si>
  <si>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</si>
  <si>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</si>
  <si>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</si>
  <si>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</si>
  <si>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</si>
  <si>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</si>
  <si>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</si>
  <si>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</si>
  <si>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</si>
  <si>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</si>
  <si>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</si>
  <si>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</si>
  <si>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</si>
  <si>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</si>
  <si>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</si>
  <si>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</si>
  <si>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</si>
  <si>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</si>
  <si>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</si>
  <si>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</si>
  <si>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</si>
  <si>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</si>
  <si>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</si>
  <si>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</si>
  <si>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</si>
  <si>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</si>
  <si>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</si>
  <si>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</si>
  <si>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</si>
  <si>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</si>
  <si>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</si>
  <si>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</si>
  <si>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</si>
  <si>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</si>
  <si>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</si>
  <si>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</si>
  <si>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</si>
  <si>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</si>
  <si>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</si>
  <si>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</si>
  <si>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</si>
  <si>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</si>
  <si>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</si>
  <si>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</si>
  <si>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</si>
  <si>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</si>
  <si>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</si>
  <si>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</si>
  <si>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</si>
  <si>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</si>
  <si>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</si>
  <si>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</si>
  <si>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</si>
  <si>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</si>
  <si>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</si>
  <si>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</si>
  <si>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</si>
  <si>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</si>
  <si>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</si>
  <si>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</si>
  <si>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</si>
  <si>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</si>
  <si>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</si>
  <si>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</si>
  <si>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</si>
  <si>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</si>
  <si>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</si>
  <si>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</si>
  <si>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</si>
  <si>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</si>
  <si>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</si>
  <si>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</si>
  <si>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</si>
  <si>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</si>
  <si>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</si>
  <si>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</si>
  <si>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</si>
  <si>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</si>
  <si>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</si>
  <si>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</si>
  <si>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</si>
  <si>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</si>
  <si>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</si>
  <si>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</si>
  <si>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</si>
  <si>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</si>
  <si>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</si>
  <si>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</si>
  <si>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</si>
  <si>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</si>
  <si>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</si>
  <si>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</si>
  <si>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</si>
  <si>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</si>
  <si>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</si>
  <si>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</si>
  <si>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</si>
  <si>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</si>
  <si>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</si>
  <si>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</si>
  <si>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</si>
  <si>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</si>
  <si>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</si>
  <si>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</si>
  <si>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</si>
  <si>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</si>
  <si>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</si>
  <si>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</si>
  <si>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</si>
  <si>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</si>
  <si>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</si>
  <si>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</si>
  <si>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</si>
  <si>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</si>
  <si>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</si>
  <si>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</si>
  <si>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</si>
  <si>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</si>
  <si>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</si>
  <si>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</si>
  <si>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</si>
  <si>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</si>
  <si>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</si>
  <si>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</si>
  <si>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</si>
  <si>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</si>
  <si>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</si>
  <si>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</si>
  <si>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</si>
  <si>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</si>
  <si>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</si>
  <si>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</si>
  <si>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</si>
  <si>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</si>
  <si>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</si>
  <si>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</si>
  <si>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</si>
  <si>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</si>
  <si>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</si>
  <si>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</si>
  <si>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</si>
  <si>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</si>
  <si>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</si>
  <si>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</si>
  <si>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</si>
  <si>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</si>
  <si>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</si>
  <si>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</si>
  <si>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</si>
  <si>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</si>
  <si>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</si>
  <si>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</si>
  <si>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</si>
  <si>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</si>
  <si>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</si>
  <si>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</si>
  <si>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</si>
  <si>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</si>
  <si>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</si>
  <si>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</si>
  <si>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</si>
  <si>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</si>
  <si>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</si>
  <si>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</si>
  <si>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</si>
  <si>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</si>
  <si>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</si>
  <si>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</si>
  <si>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</si>
  <si>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</si>
  <si>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</si>
  <si>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</si>
  <si>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</si>
  <si>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</si>
  <si>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</si>
  <si>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</si>
  <si>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</si>
  <si>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</si>
  <si>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</si>
  <si>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</si>
  <si>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</si>
  <si>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</si>
  <si>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</si>
  <si>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</si>
  <si>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</si>
  <si>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</si>
  <si>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</si>
  <si>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</si>
  <si>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</si>
  <si>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</si>
  <si>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</si>
  <si>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</si>
  <si>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</si>
  <si>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</si>
  <si>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</si>
  <si>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</si>
  <si>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</si>
  <si>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</si>
  <si>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</si>
  <si>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</si>
  <si>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</si>
  <si>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</si>
  <si>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</si>
  <si>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</si>
  <si>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</si>
  <si>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</si>
  <si>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</si>
  <si>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</si>
  <si>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</si>
  <si>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</si>
  <si>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</si>
  <si>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</si>
  <si>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</si>
  <si>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</si>
  <si>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</si>
  <si>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</si>
  <si>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</si>
  <si>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</si>
  <si>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</si>
  <si>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</si>
  <si>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</si>
  <si>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</si>
  <si>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</si>
  <si>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</si>
  <si>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</si>
  <si>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</si>
  <si>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</si>
  <si>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</si>
  <si>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</si>
  <si>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</si>
  <si>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</si>
  <si>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</si>
  <si>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</si>
  <si>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</si>
  <si>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</si>
  <si>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</si>
  <si>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</si>
  <si>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</si>
  <si>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</si>
  <si>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</si>
  <si>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</si>
  <si>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</si>
  <si>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</si>
  <si>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</si>
  <si>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</si>
  <si>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</si>
  <si>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</si>
  <si>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</si>
  <si>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</si>
  <si>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</si>
  <si>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</si>
  <si>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</si>
  <si>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</si>
  <si>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</si>
  <si>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</si>
  <si>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</si>
  <si>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</si>
  <si>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</si>
  <si>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</si>
  <si>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</si>
  <si>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</si>
  <si>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</si>
  <si>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</si>
  <si>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</si>
  <si>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</si>
  <si>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</si>
  <si>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</si>
  <si>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</si>
  <si>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</si>
  <si>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</si>
  <si>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</si>
  <si>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</si>
  <si>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</si>
  <si>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</si>
  <si>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</si>
  <si>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</si>
  <si>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</si>
  <si>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</si>
  <si>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</si>
  <si>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</si>
  <si>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</si>
  <si>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</si>
  <si>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</si>
  <si>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</si>
  <si>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</si>
  <si>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</si>
  <si>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</si>
  <si>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</si>
  <si>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</si>
  <si>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</si>
  <si>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</si>
  <si>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</si>
  <si>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</si>
  <si>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</si>
  <si>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</si>
  <si>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</si>
  <si>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</si>
  <si>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</si>
  <si>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</si>
  <si>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</si>
  <si>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</si>
  <si>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</si>
  <si>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</si>
  <si>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</si>
  <si>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</si>
  <si>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</si>
  <si>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</si>
  <si>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</si>
  <si>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</si>
  <si>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</si>
  <si>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</si>
  <si>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</si>
  <si>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</si>
  <si>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</si>
  <si>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</si>
  <si>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</si>
  <si>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</si>
  <si>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</si>
  <si>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</si>
  <si>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</si>
  <si>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</si>
  <si>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</si>
  <si>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</si>
  <si>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</si>
  <si>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</si>
  <si>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</si>
  <si>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</si>
  <si>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</si>
  <si>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</si>
  <si>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</si>
  <si>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</si>
  <si>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</si>
  <si>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</si>
  <si>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</si>
  <si>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</si>
  <si>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</si>
  <si>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</si>
  <si>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</si>
  <si>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</si>
  <si>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</si>
  <si>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</si>
  <si>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</si>
  <si>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</si>
  <si>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</si>
  <si>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</si>
  <si>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</si>
  <si>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</si>
  <si>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</si>
  <si>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</si>
  <si>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</si>
  <si>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</si>
  <si>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</si>
  <si>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</si>
  <si>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</si>
  <si>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</si>
  <si>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</si>
  <si>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</si>
  <si>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</si>
  <si>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</si>
  <si>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</si>
  <si>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</si>
  <si>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</si>
  <si>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</si>
  <si>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</si>
  <si>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</si>
  <si>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</si>
  <si>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</si>
  <si>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</si>
  <si>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</si>
  <si>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</si>
  <si>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</si>
  <si>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</si>
  <si>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</si>
  <si>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</si>
  <si>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</si>
  <si>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</si>
  <si>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</si>
  <si>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</si>
  <si>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</si>
  <si>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</si>
  <si>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</si>
  <si>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</si>
  <si>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</si>
  <si>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</si>
  <si>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</si>
  <si>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</si>
  <si>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</si>
  <si>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</si>
  <si>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</si>
  <si>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</si>
  <si>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</si>
  <si>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</si>
  <si>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</si>
  <si>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</si>
  <si>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</si>
  <si>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</si>
  <si>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</si>
  <si>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</si>
  <si>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</si>
  <si>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</si>
  <si>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</si>
  <si>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</si>
  <si>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</si>
  <si>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</si>
  <si>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</si>
  <si>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</si>
  <si>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</si>
  <si>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</si>
  <si>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</si>
  <si>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</si>
  <si>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</si>
  <si>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</si>
  <si>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</si>
  <si>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</si>
  <si>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</si>
  <si>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</si>
  <si>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</si>
  <si>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</si>
  <si>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</si>
  <si>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</si>
  <si>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</si>
  <si>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</si>
  <si>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</si>
  <si>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</si>
  <si>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</si>
  <si>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</si>
  <si>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</si>
  <si>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</si>
  <si>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</si>
  <si>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</si>
  <si>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</si>
  <si>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</si>
  <si>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</si>
  <si>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</si>
  <si>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</si>
  <si>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</si>
  <si>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</si>
  <si>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</si>
  <si>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</si>
  <si>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</si>
  <si>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</si>
  <si>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</si>
  <si>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</si>
  <si>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</si>
  <si>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</si>
  <si>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</si>
  <si>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</si>
  <si>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</si>
  <si>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</si>
  <si>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</si>
  <si>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</si>
  <si>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</si>
  <si>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</si>
  <si>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</si>
  <si>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</si>
  <si>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</si>
  <si>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</si>
  <si>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</si>
  <si>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</si>
  <si>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</si>
  <si>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</si>
  <si>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</si>
  <si>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</si>
  <si>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</si>
  <si>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</si>
  <si>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</si>
  <si>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</si>
  <si>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</si>
  <si>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</si>
  <si>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</si>
  <si>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</si>
  <si>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</si>
  <si>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</si>
  <si>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</si>
  <si>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</si>
  <si>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</si>
  <si>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</si>
  <si>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</si>
  <si>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</si>
  <si>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</si>
  <si>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</si>
  <si>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</si>
  <si>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</si>
  <si>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</si>
  <si>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</si>
  <si>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</si>
  <si>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</si>
  <si>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</si>
  <si>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</si>
  <si>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</si>
  <si>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</si>
  <si>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</si>
  <si>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</si>
  <si>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</si>
  <si>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</si>
  <si>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</si>
  <si>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</si>
  <si>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</si>
  <si>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</si>
  <si>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</si>
  <si>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</si>
  <si>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</si>
  <si>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</si>
  <si>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</si>
  <si>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</si>
  <si>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</si>
  <si>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</si>
  <si>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</si>
  <si>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</si>
  <si>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</si>
  <si>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</si>
  <si>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</si>
  <si>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</si>
  <si>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</si>
  <si>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</si>
  <si>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</si>
  <si>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</si>
  <si>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</si>
  <si>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</si>
  <si>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</si>
  <si>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</si>
  <si>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</si>
  <si>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</si>
  <si>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</si>
  <si>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</si>
  <si>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</si>
  <si>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</si>
  <si>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</si>
  <si>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</si>
  <si>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</si>
  <si>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</si>
  <si>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</si>
  <si>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</si>
  <si>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</si>
  <si>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</si>
  <si>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</si>
  <si>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</si>
  <si>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</si>
  <si>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</si>
  <si>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</si>
  <si>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</si>
  <si>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</si>
  <si>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</si>
  <si>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</si>
  <si>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</si>
  <si>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</si>
  <si>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</si>
  <si>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</si>
  <si>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</si>
  <si>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</si>
  <si>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</si>
  <si>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</si>
  <si>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</si>
  <si>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</si>
  <si>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</si>
  <si>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</si>
  <si>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</si>
  <si>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</si>
  <si>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</si>
  <si>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</si>
  <si>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</si>
  <si>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</si>
  <si>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</si>
  <si>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</si>
  <si>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</si>
  <si>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</si>
  <si>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</si>
  <si>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</si>
  <si>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</si>
  <si>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</si>
  <si>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</si>
  <si>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</si>
  <si>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</si>
  <si>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</si>
  <si>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</si>
  <si>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</si>
  <si>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</si>
  <si>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</si>
  <si>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</si>
  <si>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</si>
  <si>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</si>
  <si>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</si>
  <si>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</si>
  <si>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</si>
  <si>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</si>
  <si>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</si>
  <si>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</si>
  <si>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</si>
  <si>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</si>
  <si>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</si>
  <si>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</si>
  <si>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</si>
  <si>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</si>
  <si>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</si>
  <si>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</si>
  <si>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</si>
  <si>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</si>
  <si>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</si>
  <si>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</si>
  <si>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</si>
  <si>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</si>
  <si>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</si>
  <si>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</si>
  <si>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</si>
  <si>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</si>
  <si>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</si>
  <si>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</si>
  <si>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</si>
  <si>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</si>
  <si>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</si>
  <si>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</si>
  <si>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</si>
  <si>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</si>
  <si>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</si>
  <si>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</si>
  <si>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</si>
  <si>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</si>
  <si>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</si>
  <si>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</si>
  <si>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</si>
  <si>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</si>
  <si>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</si>
  <si>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</si>
  <si>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</si>
  <si>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</si>
  <si>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</si>
  <si>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</si>
  <si>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</si>
  <si>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</si>
  <si>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</si>
  <si>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</si>
  <si>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</si>
  <si>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</si>
  <si>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</si>
  <si>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</si>
  <si>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</si>
  <si>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</si>
  <si>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</si>
  <si>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</si>
  <si>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</si>
  <si>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</si>
  <si>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</si>
  <si>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</si>
  <si>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</si>
  <si>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</si>
  <si>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</si>
  <si>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</si>
  <si>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</si>
  <si>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</si>
  <si>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</si>
  <si>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</si>
  <si>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</si>
  <si>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</si>
  <si>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</si>
  <si>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</si>
  <si>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</si>
  <si>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</si>
  <si>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</si>
  <si>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</si>
  <si>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</si>
  <si>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</si>
  <si>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</si>
  <si>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</si>
  <si>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</si>
  <si>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</si>
  <si>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</si>
  <si>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</si>
  <si>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</si>
  <si>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</si>
  <si>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</si>
  <si>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</si>
  <si>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</si>
  <si>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</si>
  <si>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</si>
  <si>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</si>
  <si>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</si>
  <si>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</si>
  <si>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</si>
  <si>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</si>
  <si>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</si>
  <si>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</si>
  <si>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</si>
  <si>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</si>
  <si>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</si>
  <si>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</si>
  <si>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</si>
  <si>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</si>
  <si>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</si>
  <si>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</si>
  <si>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</si>
  <si>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</si>
  <si>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</si>
  <si>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</si>
  <si>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</si>
  <si>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</si>
  <si>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</si>
  <si>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</si>
  <si>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</si>
  <si>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</si>
  <si>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</si>
  <si>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</si>
  <si>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</si>
  <si>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</si>
  <si>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</si>
  <si>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</si>
  <si>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</si>
  <si>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</si>
  <si>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</si>
  <si>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</si>
  <si>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</si>
  <si>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</si>
  <si>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</si>
  <si>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</si>
  <si>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</si>
  <si>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</si>
  <si>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</si>
  <si>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</si>
  <si>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</si>
  <si>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</si>
  <si>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</si>
  <si>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</si>
  <si>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</si>
  <si>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</si>
  <si>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</si>
  <si>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</si>
  <si>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</si>
  <si>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</si>
  <si>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</si>
  <si>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</si>
  <si>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</si>
  <si>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</si>
  <si>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</si>
  <si>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</si>
  <si>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</si>
  <si>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</si>
  <si>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</si>
  <si>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</si>
  <si>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</si>
  <si>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</si>
  <si>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</si>
  <si>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</si>
  <si>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</si>
  <si>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</si>
  <si>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</si>
  <si>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</si>
  <si>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</si>
  <si>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</si>
  <si>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</si>
  <si>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</si>
  <si>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</si>
  <si>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</si>
  <si>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</si>
  <si>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</si>
  <si>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</si>
  <si>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</si>
  <si>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</si>
  <si>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</si>
  <si>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</si>
  <si>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</si>
  <si>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</si>
  <si>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</si>
  <si>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</si>
  <si>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</si>
  <si>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</si>
  <si>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</si>
  <si>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</si>
  <si>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</si>
  <si>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</si>
  <si>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</si>
  <si>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</si>
  <si>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</si>
  <si>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</si>
  <si>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</si>
  <si>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</si>
  <si>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</si>
  <si>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</si>
  <si>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</si>
  <si>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</si>
  <si>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</si>
  <si>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</si>
  <si>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</si>
  <si>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</si>
  <si>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</si>
  <si>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</si>
  <si>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</si>
  <si>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</si>
  <si>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</si>
  <si>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</si>
  <si>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</si>
  <si>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</si>
  <si>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</si>
  <si>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</si>
  <si>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</si>
  <si>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</si>
  <si>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</si>
  <si>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</si>
  <si>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</si>
  <si>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</si>
  <si>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</si>
  <si>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</si>
  <si>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</si>
  <si>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</si>
  <si>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</si>
  <si>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</si>
  <si>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</si>
  <si>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</si>
  <si>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</si>
  <si>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</si>
  <si>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</si>
  <si>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</si>
  <si>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</si>
  <si>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</si>
  <si>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</si>
  <si>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</si>
  <si>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</si>
  <si>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</si>
  <si>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</si>
  <si>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</si>
  <si>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</si>
  <si>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</si>
  <si>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</si>
  <si>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</si>
  <si>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</si>
  <si>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</si>
  <si>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</si>
  <si>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</si>
  <si>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</si>
  <si>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</si>
  <si>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</si>
  <si>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</si>
  <si>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</si>
  <si>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</si>
  <si>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</si>
  <si>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</si>
  <si>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</si>
  <si>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</si>
  <si>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</si>
  <si>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</si>
  <si>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</si>
  <si>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</si>
  <si>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</si>
  <si>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</si>
  <si>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</si>
  <si>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</si>
  <si>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</si>
  <si>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</si>
  <si>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</si>
  <si>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</si>
  <si>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</si>
  <si>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</si>
  <si>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</si>
  <si>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</si>
  <si>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</si>
  <si>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</si>
  <si>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</si>
  <si>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</si>
  <si>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</si>
  <si>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</si>
  <si>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</si>
  <si>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</si>
  <si>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</si>
  <si>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</si>
  <si>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</si>
  <si>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</si>
  <si>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</si>
  <si>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</si>
  <si>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</si>
  <si>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</si>
  <si>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</si>
  <si>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</si>
  <si>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</si>
  <si>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</si>
  <si>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</si>
  <si>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</si>
  <si>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</si>
  <si>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</si>
  <si>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</si>
  <si>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</si>
  <si>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</si>
  <si>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</si>
  <si>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</si>
  <si>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</si>
  <si>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</si>
  <si>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</si>
  <si>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</si>
  <si>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</si>
  <si>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</si>
  <si>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</si>
  <si>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</si>
  <si>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</si>
  <si>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</si>
  <si>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</si>
  <si>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</si>
  <si>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</si>
  <si>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</si>
  <si>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</si>
  <si>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</si>
  <si>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</si>
  <si>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</si>
  <si>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</si>
  <si>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</si>
  <si>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</si>
  <si>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</si>
  <si>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</si>
  <si>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</si>
  <si>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</si>
  <si>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</si>
  <si>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</si>
  <si>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</si>
  <si>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</si>
  <si>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</si>
  <si>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</si>
  <si>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</si>
  <si>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</si>
  <si>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</si>
  <si>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</si>
  <si>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</si>
  <si>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</si>
  <si>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</si>
  <si>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</si>
  <si>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</si>
  <si>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</si>
  <si>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</si>
  <si>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</si>
  <si>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</si>
  <si>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</si>
  <si>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</si>
  <si>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</si>
  <si>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</si>
  <si>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</si>
  <si>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</si>
  <si>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</si>
  <si>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</si>
  <si>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</si>
  <si>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</si>
  <si>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</si>
  <si>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</si>
  <si>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</si>
  <si>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</si>
  <si>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</si>
  <si>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</si>
  <si>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</si>
  <si>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</si>
  <si>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</si>
  <si>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</si>
  <si>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</si>
  <si>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</si>
  <si>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</si>
  <si>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</si>
  <si>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</si>
  <si>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</si>
  <si>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</si>
  <si>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</si>
  <si>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</si>
  <si>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</si>
  <si>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</si>
  <si>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</si>
  <si>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</si>
  <si>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</si>
  <si>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</si>
  <si>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</si>
  <si>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</si>
  <si>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</si>
  <si>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</si>
  <si>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</si>
  <si>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</si>
  <si>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</si>
  <si>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</si>
  <si>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</si>
  <si>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</si>
  <si>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</si>
  <si>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</si>
  <si>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</si>
  <si>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</si>
  <si>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</si>
  <si>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</si>
  <si>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</si>
  <si>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</si>
  <si>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</si>
  <si>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</si>
  <si>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</si>
  <si>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</si>
  <si>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</si>
  <si>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</si>
  <si>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</si>
  <si>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</si>
  <si>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</si>
  <si>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</si>
  <si>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</si>
  <si>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</si>
  <si>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</si>
  <si>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</si>
  <si>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</si>
  <si>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</si>
  <si>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</si>
  <si>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</si>
  <si>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</si>
  <si>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</si>
  <si>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</si>
  <si>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</si>
  <si>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</si>
  <si>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</si>
  <si>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</si>
  <si>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</si>
  <si>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</si>
  <si>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</si>
  <si>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</si>
  <si>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</si>
  <si>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</si>
  <si>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</si>
  <si>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</si>
  <si>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</si>
  <si>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</si>
  <si>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</si>
  <si>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</si>
  <si>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</si>
  <si>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</si>
  <si>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</si>
  <si>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</si>
  <si>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</si>
  <si>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</si>
  <si>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</si>
  <si>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</si>
  <si>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</si>
  <si>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</si>
  <si>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</si>
  <si>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</si>
  <si>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</si>
  <si>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</si>
  <si>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</si>
  <si>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</si>
  <si>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</si>
  <si>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</si>
  <si>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</si>
  <si>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</si>
  <si>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</si>
  <si>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</si>
  <si>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</si>
  <si>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</si>
  <si>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</si>
  <si>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</si>
  <si>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</si>
  <si>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</si>
  <si>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</si>
  <si>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</si>
  <si>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</si>
  <si>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</si>
  <si>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</si>
  <si>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</si>
  <si>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</si>
  <si>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</si>
  <si>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</si>
  <si>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</si>
  <si>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</si>
  <si>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</si>
  <si>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</si>
  <si>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</si>
  <si>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</si>
  <si>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</si>
  <si>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</si>
  <si>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</si>
  <si>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</si>
  <si>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</si>
  <si>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</si>
  <si>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</si>
  <si>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</si>
  <si>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</si>
  <si>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</si>
  <si>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</si>
  <si>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</si>
  <si>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</si>
  <si>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</si>
  <si>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</si>
  <si>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</si>
  <si>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</si>
  <si>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</si>
  <si>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</si>
  <si>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</si>
  <si>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</si>
  <si>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</si>
  <si>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</si>
  <si>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</si>
  <si>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</si>
  <si>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</si>
  <si>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</si>
  <si>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</si>
  <si>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</si>
  <si>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</si>
  <si>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</si>
  <si>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</si>
  <si>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</si>
  <si>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</si>
  <si>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</si>
  <si>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</si>
  <si>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</si>
  <si>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</si>
  <si>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</si>
  <si>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</si>
  <si>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</si>
  <si>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</si>
  <si>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</si>
  <si>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</si>
  <si>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</si>
  <si>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</si>
  <si>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</si>
  <si>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</si>
  <si>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</si>
  <si>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</si>
  <si>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</si>
  <si>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</si>
  <si>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</si>
  <si>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</si>
  <si>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</si>
  <si>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</si>
  <si>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</si>
  <si>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</si>
  <si>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</si>
  <si>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</si>
  <si>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</si>
  <si>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</si>
  <si>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</si>
  <si>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</si>
  <si>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</si>
  <si>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</si>
  <si>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</si>
  <si>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</si>
  <si>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</si>
  <si>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</si>
  <si>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</si>
  <si>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</si>
  <si>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</si>
  <si>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</si>
  <si>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</si>
  <si>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</si>
  <si>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</si>
  <si>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</si>
  <si>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</si>
  <si>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</si>
  <si>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</si>
  <si>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</si>
  <si>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</si>
  <si>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</si>
  <si>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</si>
  <si>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</si>
  <si>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</si>
  <si>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</si>
  <si>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</si>
  <si>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</si>
  <si>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</si>
  <si>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</si>
  <si>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</si>
  <si>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</si>
  <si>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</si>
  <si>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</si>
  <si>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</si>
  <si>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</si>
  <si>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</si>
  <si>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</si>
  <si>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</si>
  <si>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</si>
  <si>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</si>
  <si>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</si>
  <si>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</si>
  <si>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</si>
  <si>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</si>
  <si>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</si>
  <si>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</si>
  <si>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</si>
  <si>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</si>
  <si>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</si>
  <si>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</si>
  <si>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</si>
  <si>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</si>
  <si>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</si>
  <si>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</si>
  <si>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</si>
  <si>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</si>
  <si>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</si>
  <si>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</si>
  <si>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</si>
  <si>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</si>
  <si>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</si>
  <si>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</si>
  <si>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</si>
  <si>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</si>
  <si>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</si>
  <si>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</si>
  <si>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</si>
  <si>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</si>
  <si>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</si>
  <si>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</si>
  <si>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</si>
  <si>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</si>
  <si>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</si>
  <si>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</si>
  <si>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</si>
  <si>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</si>
  <si>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</si>
  <si>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</si>
  <si>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</si>
  <si>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</si>
  <si>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</si>
  <si>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</si>
  <si>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</si>
  <si>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</si>
  <si>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</si>
  <si>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</si>
  <si>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</si>
  <si>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</si>
  <si>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</si>
  <si>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</si>
  <si>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</si>
  <si>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</si>
  <si>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</si>
  <si>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</si>
  <si>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</si>
  <si>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</si>
  <si>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</si>
  <si>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</si>
  <si>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</si>
  <si>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</si>
  <si>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</si>
  <si>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</si>
  <si>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</si>
  <si>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</si>
  <si>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</si>
  <si>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</si>
  <si>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</si>
  <si>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</si>
  <si>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</si>
  <si>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</si>
  <si>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</si>
  <si>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</si>
  <si>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</si>
  <si>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</si>
  <si>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</si>
  <si>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</si>
  <si>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</si>
  <si>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</si>
  <si>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</si>
  <si>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</si>
  <si>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</si>
  <si>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</si>
  <si>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</si>
  <si>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</si>
  <si>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</si>
  <si>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</si>
  <si>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</si>
  <si>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</si>
  <si>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</si>
  <si>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</si>
  <si>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</si>
  <si>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</si>
  <si>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</si>
  <si>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</si>
  <si>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</si>
  <si>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</si>
  <si>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</si>
  <si>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</si>
  <si>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</si>
  <si>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</si>
  <si>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</si>
  <si>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</si>
  <si>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</si>
  <si>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</si>
  <si>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</si>
  <si>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</si>
  <si>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</si>
  <si>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</si>
  <si>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</si>
  <si>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</si>
  <si>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</si>
  <si>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</si>
  <si>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</si>
  <si>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</si>
  <si>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</si>
  <si>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</si>
  <si>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</si>
  <si>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</si>
  <si>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</si>
  <si>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</si>
  <si>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</si>
  <si>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</si>
  <si>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</si>
  <si>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</si>
  <si>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</si>
  <si>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</si>
  <si>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</si>
  <si>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</si>
  <si>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</si>
  <si>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</si>
  <si>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</si>
  <si>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</si>
  <si>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</si>
  <si>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</si>
  <si>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</si>
  <si>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</si>
  <si>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</si>
  <si>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</si>
  <si>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</si>
  <si>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</si>
  <si>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</si>
  <si>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</si>
  <si>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</si>
  <si>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</si>
  <si>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</si>
  <si>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</si>
  <si>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</si>
  <si>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</si>
  <si>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</si>
  <si>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</si>
  <si>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</si>
  <si>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</si>
  <si>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</si>
  <si>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</si>
  <si>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</si>
  <si>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</si>
  <si>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</si>
  <si>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</si>
  <si>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</si>
  <si>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</si>
  <si>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</si>
  <si>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</si>
  <si>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</si>
  <si>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</si>
  <si>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</si>
  <si>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</si>
  <si>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</si>
  <si>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</si>
  <si>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</si>
  <si>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</si>
  <si>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</si>
  <si>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</si>
  <si>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</si>
  <si>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</si>
  <si>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</si>
  <si>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</si>
  <si>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</si>
  <si>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</si>
  <si>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</si>
  <si>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</si>
  <si>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</si>
  <si>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</si>
  <si>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</si>
  <si>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</si>
  <si>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</si>
  <si>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</si>
  <si>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</si>
  <si>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</si>
  <si>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</si>
  <si>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</si>
  <si>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</si>
  <si>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</si>
  <si>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</si>
  <si>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</si>
  <si>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</si>
  <si>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</si>
  <si>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</si>
  <si>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</si>
  <si>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</si>
  <si>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</si>
  <si>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</si>
  <si>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</si>
  <si>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</si>
  <si>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</si>
  <si>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</si>
  <si>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</si>
  <si>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</si>
  <si>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</si>
  <si>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</si>
  <si>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</si>
  <si>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</si>
  <si>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</si>
  <si>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</si>
  <si>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</si>
  <si>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</si>
  <si>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</si>
  <si>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</si>
  <si>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</si>
  <si>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</si>
  <si>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</si>
  <si>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</si>
  <si>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</si>
  <si>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</si>
  <si>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</si>
  <si>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</si>
  <si>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</si>
  <si>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</si>
  <si>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</si>
  <si>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</si>
  <si>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</si>
  <si>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</si>
  <si>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</si>
  <si>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</si>
  <si>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</si>
  <si>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</si>
  <si>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</si>
  <si>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</si>
  <si>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</si>
  <si>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</si>
  <si>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</si>
  <si>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</si>
  <si>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</si>
  <si>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</si>
  <si>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</si>
  <si>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</si>
  <si>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</si>
  <si>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</si>
  <si>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</si>
  <si>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</si>
  <si>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</si>
  <si>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</si>
  <si>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</si>
  <si>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</si>
  <si>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</si>
  <si>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</si>
  <si>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</si>
  <si>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</si>
  <si>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</si>
  <si>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</si>
  <si>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</si>
  <si>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</si>
  <si>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</si>
  <si>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</si>
  <si>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</si>
  <si>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</si>
  <si>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</si>
  <si>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</si>
  <si>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</si>
  <si>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</si>
  <si>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</si>
  <si>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</si>
  <si>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</si>
  <si>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</si>
  <si>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</si>
  <si>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</si>
  <si>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</si>
  <si>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</si>
  <si>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</si>
  <si>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</si>
  <si>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</si>
  <si>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</si>
  <si>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</si>
  <si>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</si>
  <si>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</si>
  <si>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</si>
  <si>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</si>
  <si>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</si>
  <si>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</si>
  <si>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</si>
  <si>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</si>
  <si>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</si>
  <si>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</si>
  <si>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</si>
  <si>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</si>
  <si>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</si>
  <si>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</si>
  <si>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</si>
  <si>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</si>
  <si>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</si>
  <si>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</si>
  <si>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</si>
  <si>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</si>
  <si>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</si>
  <si>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</si>
  <si>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</si>
  <si>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</si>
  <si>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</si>
  <si>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</si>
  <si>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</si>
  <si>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</si>
  <si>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</si>
  <si>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</si>
  <si>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</si>
  <si>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</si>
  <si>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</si>
  <si>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</si>
  <si>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</si>
  <si>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</si>
  <si>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</si>
  <si>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</si>
  <si>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</si>
  <si>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</si>
  <si>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</si>
  <si>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</si>
  <si>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</si>
  <si>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</si>
  <si>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</si>
  <si>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</si>
  <si>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</si>
  <si>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</si>
  <si>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</si>
  <si>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</si>
  <si>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</si>
  <si>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</si>
  <si>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</si>
  <si>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</si>
  <si>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</si>
  <si>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</si>
  <si>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</si>
  <si>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</si>
  <si>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</si>
  <si>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</si>
  <si>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</si>
  <si>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</si>
  <si>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</si>
  <si>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</si>
  <si>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</si>
  <si>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</si>
  <si>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</si>
  <si>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</si>
  <si>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</si>
  <si>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</si>
  <si>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</si>
  <si>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</si>
  <si>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</si>
  <si>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</si>
  <si>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</si>
  <si>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</si>
  <si>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</si>
  <si>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</si>
  <si>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</si>
  <si>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</si>
  <si>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</si>
  <si>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</si>
  <si>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</si>
  <si>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</si>
  <si>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</si>
  <si>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</si>
  <si>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</si>
  <si>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</si>
  <si>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</si>
  <si>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</si>
  <si>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</si>
  <si>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</si>
  <si>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</si>
  <si>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</si>
  <si>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</si>
  <si>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</si>
  <si>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</si>
  <si>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</si>
  <si>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</si>
  <si>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</si>
  <si>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</si>
  <si>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</si>
  <si>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</si>
  <si>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</si>
  <si>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</si>
  <si>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</si>
  <si>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</si>
  <si>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</si>
  <si>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</si>
  <si>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</si>
  <si>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</si>
  <si>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</si>
  <si>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</si>
  <si>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</si>
  <si>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</si>
  <si>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</si>
  <si>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</si>
  <si>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</si>
  <si>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</si>
  <si>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</si>
  <si>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</si>
  <si>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</si>
  <si>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</si>
  <si>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</si>
  <si>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</si>
  <si>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</si>
  <si>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</si>
  <si>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</si>
  <si>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</si>
  <si>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</si>
  <si>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</si>
  <si>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</si>
  <si>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</si>
  <si>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</si>
  <si>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</si>
  <si>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</si>
  <si>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</si>
  <si>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</si>
  <si>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</si>
  <si>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</si>
  <si>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</si>
  <si>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</si>
  <si>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</si>
  <si>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</si>
  <si>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</si>
  <si>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</si>
  <si>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</si>
  <si>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</si>
  <si>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</si>
  <si>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</si>
  <si>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</si>
  <si>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</si>
  <si>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</si>
  <si>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</si>
  <si>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</si>
  <si>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</si>
  <si>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</si>
  <si>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</si>
  <si>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</si>
  <si>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</si>
  <si>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</si>
  <si>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</si>
  <si>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</si>
  <si>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</si>
  <si>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</si>
  <si>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</si>
  <si>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</si>
  <si>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</si>
  <si>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</si>
  <si>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</si>
  <si>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</si>
  <si>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</si>
  <si>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</si>
  <si>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</si>
  <si>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</si>
  <si>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</si>
  <si>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</si>
  <si>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</si>
  <si>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</si>
  <si>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</si>
  <si>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</si>
  <si>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</si>
  <si>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</si>
  <si>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</si>
  <si>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</si>
  <si>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</si>
  <si>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</si>
  <si>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</si>
  <si>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</si>
  <si>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</si>
  <si>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</si>
  <si>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</si>
  <si>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</si>
  <si>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</si>
  <si>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</si>
  <si>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</si>
  <si>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</si>
  <si>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</si>
  <si>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</si>
  <si>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</si>
  <si>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</si>
  <si>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</si>
  <si>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</si>
  <si>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</si>
  <si>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</si>
  <si>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</si>
  <si>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</si>
  <si>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</si>
  <si>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</si>
  <si>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</si>
  <si>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</si>
  <si>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</si>
  <si>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</si>
  <si>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</si>
  <si>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</si>
  <si>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</si>
  <si>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</si>
  <si>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</si>
  <si>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</si>
  <si>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</si>
  <si>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</si>
  <si>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</si>
  <si>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</si>
  <si>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</si>
  <si>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</si>
  <si>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</si>
  <si>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</si>
  <si>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</si>
  <si>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</si>
  <si>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</si>
  <si>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</si>
  <si>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</si>
  <si>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</si>
  <si>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</si>
  <si>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</si>
  <si>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</si>
  <si>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</si>
  <si>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</si>
  <si>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</si>
  <si>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</si>
  <si>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</si>
  <si>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</si>
  <si>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</si>
  <si>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</si>
  <si>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</si>
  <si>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</si>
  <si>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</si>
  <si>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</si>
  <si>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</si>
  <si>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</si>
  <si>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</si>
  <si>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</si>
  <si>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</si>
  <si>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</si>
  <si>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</si>
  <si>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</si>
  <si>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</si>
  <si>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</si>
  <si>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</si>
  <si>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</si>
  <si>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</si>
  <si>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</si>
  <si>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</si>
  <si>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</si>
  <si>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</si>
  <si>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</si>
  <si>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</si>
  <si>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</si>
  <si>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</si>
  <si>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</si>
  <si>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</si>
  <si>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</si>
  <si>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</si>
  <si>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</si>
  <si>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</si>
  <si>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</si>
  <si>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</si>
  <si>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</si>
  <si>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</si>
  <si>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</si>
  <si>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</si>
  <si>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</si>
  <si>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</si>
  <si>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</si>
  <si>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</si>
  <si>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</si>
  <si>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</si>
  <si>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</si>
  <si>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</si>
  <si>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</si>
  <si>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</si>
  <si>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</si>
  <si>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</si>
  <si>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</si>
  <si>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</si>
  <si>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</si>
  <si>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</si>
  <si>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</si>
  <si>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</si>
  <si>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</si>
  <si>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</si>
  <si>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</si>
  <si>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</si>
  <si>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</si>
  <si>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</si>
  <si>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</si>
  <si>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</si>
  <si>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</si>
  <si>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</si>
  <si>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</si>
  <si>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</si>
  <si>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</si>
  <si>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</si>
  <si>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</si>
  <si>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</si>
  <si>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</si>
  <si>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</si>
  <si>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</si>
  <si>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</si>
  <si>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</si>
  <si>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</si>
  <si>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</si>
  <si>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</si>
  <si>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</si>
  <si>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</si>
  <si>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</si>
  <si>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</si>
  <si>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</si>
  <si>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</si>
  <si>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</si>
  <si>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</si>
  <si>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</si>
  <si>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</si>
  <si>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</si>
  <si>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</si>
  <si>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</si>
  <si>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</si>
  <si>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</si>
  <si>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</si>
  <si>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</si>
  <si>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</si>
  <si>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</si>
  <si>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</si>
  <si>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</si>
  <si>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</si>
  <si>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</si>
  <si>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</si>
  <si>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</si>
  <si>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</si>
  <si>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</si>
  <si>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</si>
  <si>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</si>
  <si>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</si>
  <si>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</si>
  <si>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</si>
  <si>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</si>
  <si>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</si>
  <si>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</si>
  <si>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</si>
  <si>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</si>
  <si>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</si>
  <si>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</si>
  <si>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</si>
  <si>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</si>
  <si>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</si>
  <si>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</si>
  <si>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</si>
  <si>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</si>
  <si>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</si>
  <si>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</si>
  <si>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</si>
  <si>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</si>
  <si>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</si>
  <si>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</si>
  <si>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</si>
  <si>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</si>
  <si>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</si>
  <si>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</si>
  <si>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</si>
  <si>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</si>
  <si>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</si>
  <si>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</si>
  <si>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</si>
  <si>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</si>
  <si>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</si>
  <si>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</si>
  <si>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</si>
  <si>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</si>
  <si>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</si>
  <si>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</si>
  <si>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</si>
  <si>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</si>
  <si>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</si>
  <si>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</si>
  <si>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</si>
  <si>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</si>
  <si>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</si>
  <si>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</si>
  <si>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</si>
  <si>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</si>
  <si>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</si>
  <si>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</si>
  <si>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</si>
  <si>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</si>
  <si>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</si>
  <si>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</si>
  <si>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</si>
  <si>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</si>
  <si>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</si>
  <si>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</si>
  <si>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</si>
  <si>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</si>
  <si>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</si>
  <si>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</si>
  <si>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</si>
  <si>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</si>
  <si>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</si>
  <si>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</si>
  <si>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</si>
  <si>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</si>
  <si>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</si>
  <si>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</si>
  <si>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</si>
  <si>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</si>
  <si>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</si>
  <si>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</si>
  <si>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</si>
  <si>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</si>
  <si>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</si>
  <si>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</si>
  <si>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</si>
  <si>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</si>
  <si>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</si>
  <si>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</si>
  <si>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</si>
  <si>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</si>
  <si>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</si>
  <si>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</si>
  <si>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</si>
  <si>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</si>
  <si>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</si>
  <si>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</si>
  <si>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</si>
  <si>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</si>
  <si>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</si>
  <si>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</si>
  <si>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</si>
  <si>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</si>
  <si>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</si>
  <si>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</si>
  <si>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</si>
  <si>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</si>
  <si>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</si>
  <si>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</si>
  <si>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</si>
  <si>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</si>
  <si>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</si>
  <si>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</si>
  <si>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</si>
  <si>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</si>
  <si>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</si>
  <si>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</si>
  <si>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</si>
  <si>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</si>
  <si>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</si>
  <si>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</si>
  <si>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</si>
  <si>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</si>
  <si>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</si>
  <si>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</si>
  <si>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</si>
  <si>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</si>
  <si>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</si>
  <si>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</si>
  <si>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</si>
  <si>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</si>
  <si>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</si>
  <si>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</si>
  <si>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</si>
  <si>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</si>
  <si>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</si>
  <si>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</si>
  <si>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</si>
  <si>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</si>
  <si>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</si>
  <si>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</si>
  <si>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</si>
  <si>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</si>
  <si>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</si>
  <si>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</si>
  <si>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</si>
  <si>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</si>
  <si>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</si>
  <si>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</si>
  <si>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</si>
  <si>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</si>
  <si>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</si>
  <si>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</si>
  <si>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</si>
  <si>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</si>
  <si>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</si>
  <si>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</si>
  <si>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</si>
  <si>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</si>
  <si>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</si>
  <si>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</si>
  <si>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</si>
  <si>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</si>
  <si>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</si>
  <si>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</si>
  <si>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</si>
  <si>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</si>
  <si>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</si>
  <si>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</si>
  <si>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</si>
  <si>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</si>
  <si>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</si>
  <si>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</si>
  <si>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</si>
  <si>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</si>
  <si>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</si>
  <si>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</si>
  <si>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</si>
  <si>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</si>
  <si>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</si>
  <si>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</si>
  <si>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</si>
  <si>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</si>
  <si>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</si>
  <si>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</si>
  <si>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</si>
  <si>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</si>
  <si>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</si>
  <si>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</si>
  <si>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</si>
  <si>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</si>
  <si>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</si>
  <si>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</si>
  <si>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</si>
  <si>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</si>
  <si>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</si>
  <si>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</si>
  <si>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</si>
  <si>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</si>
  <si>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</si>
  <si>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</si>
  <si>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</si>
  <si>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</si>
  <si>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</si>
  <si>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</si>
  <si>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</si>
  <si>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</si>
  <si>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</si>
  <si>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</si>
  <si>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</si>
  <si>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</si>
  <si>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</si>
  <si>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</si>
  <si>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</si>
  <si>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</si>
  <si>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</si>
  <si>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</si>
  <si>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</si>
  <si>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</si>
  <si>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</si>
  <si>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</si>
  <si>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</si>
  <si>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</si>
  <si>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</si>
  <si>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</si>
  <si>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</si>
  <si>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</si>
  <si>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</si>
  <si>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</si>
  <si>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</si>
  <si>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</si>
  <si>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</si>
  <si>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</si>
  <si>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</si>
  <si>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</si>
  <si>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</si>
  <si>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</si>
  <si>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</si>
  <si>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</si>
  <si>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</si>
  <si>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</si>
  <si>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</si>
  <si>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</si>
  <si>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</si>
  <si>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</si>
  <si>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</si>
  <si>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</si>
  <si>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</si>
  <si>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</si>
  <si>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</si>
  <si>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</si>
  <si>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</si>
  <si>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</si>
  <si>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</si>
  <si>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</si>
  <si>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</si>
  <si>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</si>
  <si>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</si>
  <si>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</si>
  <si>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</si>
  <si>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</si>
  <si>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</si>
  <si>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</si>
  <si>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</si>
  <si>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</si>
  <si>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</si>
  <si>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</si>
  <si>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</si>
  <si>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</si>
  <si>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</si>
  <si>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</si>
  <si>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</si>
  <si>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</si>
  <si>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</si>
  <si>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</si>
  <si>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</si>
  <si>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</si>
  <si>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</si>
  <si>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</si>
  <si>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</si>
  <si>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</si>
  <si>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</si>
  <si>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</si>
  <si>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</si>
  <si>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</si>
  <si>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</si>
  <si>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</si>
  <si>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</si>
  <si>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</si>
  <si>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</si>
  <si>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</si>
  <si>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</si>
  <si>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</si>
  <si>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</si>
  <si>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</si>
  <si>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</si>
  <si>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</si>
  <si>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</si>
  <si>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</si>
  <si>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</si>
  <si>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</si>
  <si>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</si>
  <si>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</si>
  <si>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</si>
  <si>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</si>
  <si>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</si>
  <si>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</si>
  <si>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</si>
  <si>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</si>
  <si>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</si>
  <si>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</si>
  <si>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</si>
  <si>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</si>
  <si>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</si>
  <si>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</si>
  <si>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</si>
  <si>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</si>
  <si>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</si>
  <si>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</si>
  <si>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</si>
  <si>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</si>
  <si>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</si>
  <si>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</si>
  <si>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</si>
  <si>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</si>
  <si>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</si>
  <si>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</si>
  <si>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</si>
  <si>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</si>
  <si>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</si>
  <si>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</si>
  <si>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</si>
  <si>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</si>
  <si>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</si>
  <si>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</si>
  <si>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</si>
  <si>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</si>
  <si>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</si>
  <si>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</si>
  <si>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</si>
  <si>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</si>
  <si>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</si>
  <si>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</si>
  <si>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</si>
  <si>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</si>
  <si>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</si>
  <si>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</si>
  <si>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</si>
  <si>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</si>
  <si>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</si>
  <si>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</si>
  <si>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</si>
  <si>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</si>
  <si>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</si>
  <si>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</si>
  <si>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</si>
  <si>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</si>
  <si>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</si>
  <si>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</si>
  <si>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</si>
  <si>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</si>
  <si>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</si>
  <si>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</si>
  <si>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</si>
  <si>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</si>
  <si>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</si>
  <si>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</si>
  <si>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</si>
  <si>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</si>
  <si>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</si>
  <si>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</si>
  <si>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</si>
  <si>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</si>
  <si>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</si>
  <si>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</si>
  <si>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</si>
  <si>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</si>
  <si>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</si>
  <si>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</si>
  <si>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</si>
  <si>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</si>
  <si>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</si>
  <si>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</si>
  <si>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</si>
  <si>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</si>
  <si>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</si>
  <si>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</si>
  <si>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</si>
  <si>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</si>
  <si>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</si>
  <si>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</si>
  <si>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</si>
  <si>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</si>
  <si>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</si>
  <si>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</si>
  <si>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</si>
  <si>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</si>
  <si>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</si>
  <si>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</si>
  <si>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</si>
  <si>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</si>
  <si>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</si>
  <si>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</si>
  <si>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</si>
  <si>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</si>
  <si>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</si>
  <si>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</si>
  <si>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</si>
  <si>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</si>
  <si>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</si>
  <si>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</si>
  <si>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</si>
  <si>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</si>
  <si>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</si>
  <si>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</si>
  <si>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</si>
  <si>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</si>
  <si>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</si>
  <si>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</si>
  <si>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</si>
  <si>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</si>
  <si>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</si>
  <si>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</si>
  <si>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</si>
  <si>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</si>
  <si>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</si>
  <si>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</si>
  <si>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</si>
  <si>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</si>
  <si>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</si>
  <si>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</si>
  <si>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</si>
  <si>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</si>
  <si>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</si>
  <si>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</si>
  <si>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</si>
  <si>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</si>
  <si>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</si>
  <si>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</si>
  <si>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</si>
  <si>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</si>
  <si>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</si>
  <si>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</si>
  <si>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</si>
  <si>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</si>
  <si>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</si>
  <si>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</si>
  <si>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</si>
  <si>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</si>
  <si>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</si>
  <si>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</si>
  <si>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</si>
  <si>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</si>
  <si>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</si>
  <si>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</si>
  <si>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</si>
  <si>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</si>
  <si>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</si>
  <si>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</si>
  <si>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</si>
  <si>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</si>
  <si>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</si>
  <si>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</si>
  <si>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</si>
  <si>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</si>
  <si>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</si>
  <si>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</si>
  <si>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</si>
  <si>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</si>
  <si>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</si>
  <si>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</si>
  <si>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</si>
  <si>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</si>
  <si>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</si>
  <si>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</si>
  <si>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</si>
  <si>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</si>
  <si>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</si>
  <si>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</si>
  <si>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</si>
  <si>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</si>
  <si>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</si>
  <si>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</si>
  <si>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</si>
  <si>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</si>
  <si>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</si>
  <si>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</si>
  <si>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</si>
  <si>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</si>
  <si>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</si>
  <si>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</si>
  <si>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</si>
  <si>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</si>
  <si>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</si>
  <si>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</si>
  <si>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</si>
  <si>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</si>
  <si>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</si>
  <si>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</si>
  <si>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</si>
  <si>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</si>
  <si>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</si>
  <si>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</si>
  <si>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</si>
  <si>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</si>
  <si>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</si>
  <si>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</si>
  <si>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</si>
  <si>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</si>
  <si>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</si>
  <si>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</si>
  <si>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</si>
  <si>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</si>
  <si>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</si>
  <si>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</si>
  <si>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</si>
  <si>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</si>
  <si>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</si>
  <si>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</si>
  <si>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</si>
  <si>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</si>
  <si>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</si>
  <si>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</si>
  <si>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</si>
  <si>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</si>
  <si>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</si>
  <si>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</si>
  <si>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</si>
  <si>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</si>
  <si>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</si>
  <si>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</si>
  <si>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</si>
  <si>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</si>
  <si>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</si>
  <si>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</si>
  <si>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</si>
  <si>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</si>
  <si>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</si>
  <si>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</si>
  <si>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</si>
  <si>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</si>
  <si>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</si>
  <si>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</si>
  <si>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</si>
  <si>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</si>
  <si>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</si>
  <si>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</si>
  <si>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</si>
  <si>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</si>
  <si>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</si>
  <si>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</si>
  <si>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</si>
  <si>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</si>
  <si>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</si>
  <si>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</si>
  <si>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</si>
  <si>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</si>
  <si>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</si>
  <si>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</si>
  <si>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</si>
  <si>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</si>
  <si>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</si>
  <si>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</si>
  <si>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</si>
  <si>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</si>
  <si>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</si>
  <si>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</si>
  <si>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</si>
  <si>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</si>
  <si>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</si>
  <si>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</si>
  <si>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</si>
  <si>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</si>
  <si>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</si>
  <si>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</si>
  <si>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</si>
  <si>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</si>
  <si>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</si>
  <si>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</si>
  <si>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</si>
  <si>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</si>
  <si>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</si>
  <si>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</si>
  <si>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</si>
  <si>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</si>
  <si>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</si>
  <si>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</si>
  <si>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</si>
  <si>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</si>
  <si>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</si>
  <si>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</si>
  <si>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</si>
  <si>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</si>
  <si>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</si>
  <si>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</si>
  <si>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</si>
  <si>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</si>
  <si>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</si>
  <si>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</si>
  <si>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</si>
  <si>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</si>
  <si>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</si>
  <si>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</si>
  <si>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</si>
  <si>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</si>
  <si>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</si>
  <si>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</si>
  <si>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</si>
  <si>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</si>
  <si>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</si>
  <si>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</si>
  <si>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</si>
  <si>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</si>
  <si>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</si>
  <si>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</si>
  <si>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</si>
  <si>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</si>
  <si>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</si>
  <si>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</si>
  <si>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</si>
  <si>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</si>
  <si>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</si>
  <si>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</si>
  <si>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</si>
  <si>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</si>
  <si>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</si>
  <si>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</si>
  <si>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</si>
  <si>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</si>
  <si>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</si>
  <si>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</si>
  <si>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</si>
  <si>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</si>
  <si>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</si>
  <si>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</si>
  <si>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</si>
  <si>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</si>
  <si>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</si>
  <si>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</si>
  <si>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</si>
  <si>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</si>
  <si>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</si>
  <si>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</si>
  <si>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</si>
  <si>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</si>
  <si>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</si>
  <si>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</si>
  <si>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</si>
  <si>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</si>
  <si>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</si>
  <si>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</si>
  <si>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</si>
  <si>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</si>
  <si>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</si>
  <si>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</si>
  <si>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</si>
  <si>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</si>
  <si>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</si>
  <si>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</si>
  <si>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</si>
  <si>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</si>
  <si>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</si>
  <si>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</si>
  <si>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</si>
  <si>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</si>
  <si>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</si>
  <si>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</si>
  <si>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</si>
  <si>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</si>
  <si>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</si>
  <si>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</si>
  <si>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</si>
  <si>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</si>
  <si>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</si>
  <si>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</si>
  <si>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</si>
  <si>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</si>
  <si>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</si>
  <si>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</si>
  <si>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</si>
  <si>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</si>
  <si>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</si>
  <si>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</si>
  <si>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</si>
  <si>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</si>
  <si>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</si>
  <si>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</si>
  <si>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</si>
  <si>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</si>
  <si>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</si>
  <si>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</si>
  <si>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</si>
  <si>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</si>
  <si>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</si>
  <si>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</si>
  <si>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</si>
  <si>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</si>
  <si>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</si>
  <si>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</si>
  <si>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</si>
  <si>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</si>
  <si>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</si>
  <si>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</si>
  <si>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</si>
  <si>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</si>
  <si>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</si>
  <si>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</si>
  <si>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</si>
  <si>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</si>
  <si>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</si>
  <si>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</si>
  <si>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</si>
  <si>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</si>
  <si>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</si>
  <si>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</si>
  <si>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</si>
  <si>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</si>
  <si>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</si>
  <si>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</si>
  <si>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</si>
  <si>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</si>
  <si>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</si>
  <si>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</si>
  <si>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</si>
  <si>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</si>
  <si>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</si>
  <si>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</si>
  <si>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</si>
  <si>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</si>
  <si>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</si>
  <si>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</si>
  <si>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</si>
  <si>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</si>
  <si>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</si>
  <si>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</si>
  <si>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</si>
  <si>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</si>
  <si>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</si>
  <si>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</si>
  <si>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</si>
  <si>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</si>
  <si>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</si>
  <si>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</si>
  <si>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</si>
  <si>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</si>
  <si>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</si>
  <si>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</si>
  <si>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</si>
  <si>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</si>
  <si>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</si>
  <si>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</si>
  <si>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</si>
  <si>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</si>
  <si>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</si>
  <si>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</si>
  <si>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</si>
  <si>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</si>
  <si>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</si>
  <si>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</si>
  <si>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</si>
  <si>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</si>
  <si>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</si>
  <si>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</si>
  <si>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</si>
  <si>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</si>
  <si>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</si>
  <si>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</si>
  <si>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</si>
  <si>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</si>
  <si>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</si>
  <si>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</si>
  <si>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</si>
  <si>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</si>
  <si>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</si>
  <si>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</si>
  <si>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</si>
  <si>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</si>
  <si>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</si>
  <si>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</si>
  <si>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</si>
  <si>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</si>
  <si>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</si>
  <si>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</si>
  <si>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</si>
  <si>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</si>
  <si>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</si>
  <si>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</si>
  <si>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</si>
  <si>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</si>
  <si>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</si>
  <si>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</si>
  <si>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</si>
  <si>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</si>
  <si>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</si>
  <si>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</si>
  <si>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</si>
  <si>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</si>
  <si>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</si>
  <si>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</si>
  <si>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</si>
  <si>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</si>
  <si>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</si>
  <si>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</si>
  <si>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</si>
  <si>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</si>
  <si>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</si>
  <si>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</si>
  <si>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</si>
  <si>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</si>
  <si>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</si>
  <si>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</si>
  <si>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</si>
  <si>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</si>
  <si>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</si>
  <si>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</si>
  <si>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</si>
  <si>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</si>
  <si>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</si>
  <si>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</si>
  <si>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</si>
  <si>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</si>
  <si>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</si>
  <si>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</si>
  <si>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</si>
  <si>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</si>
  <si>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</si>
  <si>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</si>
  <si>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</si>
  <si>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</si>
  <si>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</si>
  <si>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</si>
  <si>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</si>
  <si>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</si>
  <si>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</si>
  <si>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</si>
  <si>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</si>
  <si>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</si>
  <si>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</si>
  <si>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</si>
  <si>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</si>
  <si>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</si>
  <si>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</si>
  <si>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</si>
  <si>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</si>
  <si>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</si>
  <si>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</si>
  <si>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</si>
  <si>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</si>
  <si>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</si>
  <si>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</si>
  <si>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</si>
  <si>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</si>
  <si>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</si>
  <si>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</si>
  <si>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</si>
  <si>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</si>
  <si>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</si>
  <si>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</si>
  <si>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</si>
  <si>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</si>
  <si>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</si>
  <si>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</si>
  <si>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</si>
  <si>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</si>
  <si>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</si>
  <si>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</si>
  <si>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</si>
  <si>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</si>
  <si>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</si>
  <si>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</si>
  <si>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</si>
  <si>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</si>
  <si>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</si>
  <si>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</si>
  <si>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</si>
  <si>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</si>
  <si>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</si>
  <si>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</si>
  <si>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</si>
  <si>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</si>
  <si>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</si>
  <si>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</si>
  <si>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</si>
  <si>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</si>
  <si>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</si>
  <si>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</si>
  <si>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</si>
  <si>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</si>
  <si>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</si>
  <si>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</si>
  <si>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</si>
  <si>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</si>
  <si>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</si>
  <si>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</si>
  <si>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</si>
  <si>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</si>
  <si>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</si>
  <si>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</si>
  <si>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</si>
  <si>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</si>
  <si>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</si>
  <si>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</si>
  <si>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</si>
  <si>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</si>
  <si>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</si>
  <si>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</si>
  <si>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</si>
  <si>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</si>
  <si>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</si>
  <si>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</si>
  <si>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</si>
  <si>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</si>
  <si>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</si>
  <si>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</si>
  <si>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</si>
  <si>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</si>
  <si>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</si>
  <si>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</si>
  <si>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</si>
  <si>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</si>
  <si>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</si>
  <si>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</si>
  <si>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</si>
  <si>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</si>
  <si>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</si>
  <si>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</si>
  <si>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</si>
  <si>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</si>
  <si>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</si>
  <si>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</si>
  <si>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</si>
  <si>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</si>
  <si>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</si>
  <si>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</si>
  <si>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</si>
  <si>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</si>
  <si>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</si>
  <si>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</si>
  <si>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</si>
  <si>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</si>
  <si>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</si>
  <si>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</si>
  <si>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</si>
  <si>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</si>
  <si>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</si>
  <si>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</si>
  <si>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</si>
  <si>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</si>
  <si>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</si>
  <si>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</si>
  <si>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</si>
  <si>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</si>
  <si>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</si>
  <si>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</si>
  <si>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</si>
  <si>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</si>
  <si>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</si>
  <si>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</si>
  <si>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</si>
  <si>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</si>
  <si>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</si>
  <si>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</si>
  <si>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</si>
  <si>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</si>
  <si>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</si>
  <si>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</si>
  <si>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</si>
  <si>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</si>
  <si>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</si>
  <si>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</si>
  <si>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</si>
  <si>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</si>
  <si>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</si>
  <si>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</si>
  <si>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</si>
  <si>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</si>
  <si>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</si>
  <si>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</si>
  <si>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</si>
  <si>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</si>
  <si>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</si>
  <si>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</si>
  <si>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</si>
  <si>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</si>
  <si>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</si>
  <si>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</si>
  <si>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</si>
  <si>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</si>
  <si>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</si>
  <si>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</si>
  <si>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</si>
  <si>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</si>
  <si>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</si>
  <si>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</si>
  <si>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</si>
  <si>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</si>
  <si>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</si>
  <si>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</si>
  <si>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</si>
  <si>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</si>
  <si>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</si>
  <si>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</si>
  <si>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</si>
  <si>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</si>
  <si>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</si>
  <si>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</si>
  <si>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</si>
  <si>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</si>
  <si>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</si>
  <si>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</si>
  <si>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</si>
  <si>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</si>
  <si>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</si>
  <si>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</si>
  <si>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</si>
  <si>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</si>
  <si>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</si>
  <si>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</si>
  <si>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</si>
  <si>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</si>
  <si>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</si>
  <si>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</si>
  <si>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</si>
  <si>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</si>
  <si>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</si>
  <si>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</si>
  <si>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</si>
  <si>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</si>
  <si>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</si>
  <si>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</si>
  <si>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</si>
  <si>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</si>
  <si>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</si>
  <si>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</si>
  <si>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</si>
  <si>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</si>
  <si>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</si>
  <si>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</si>
  <si>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</si>
  <si>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</si>
  <si>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</si>
  <si>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</si>
  <si>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</si>
  <si>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</si>
  <si>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</si>
  <si>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</si>
  <si>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</si>
  <si>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</si>
  <si>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</si>
  <si>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</si>
  <si>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</si>
  <si>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</si>
  <si>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</si>
  <si>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</si>
  <si>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</si>
  <si>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</si>
  <si>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</si>
  <si>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</si>
  <si>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</si>
  <si>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</si>
  <si>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</si>
  <si>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</si>
  <si>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</si>
  <si>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</si>
  <si>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</si>
  <si>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</si>
  <si>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</si>
  <si>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</si>
  <si>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</si>
  <si>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</si>
  <si>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</si>
  <si>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</si>
  <si>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</si>
  <si>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</si>
  <si>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</si>
  <si>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</si>
  <si>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</si>
  <si>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</si>
  <si>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</si>
  <si>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</si>
  <si>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</si>
  <si>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</si>
  <si>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</si>
  <si>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</si>
  <si>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</si>
  <si>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</si>
  <si>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</si>
  <si>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</si>
  <si>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</si>
  <si>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</si>
  <si>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</si>
  <si>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</si>
  <si>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</si>
  <si>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</si>
  <si>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</si>
  <si>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</si>
  <si>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</si>
  <si>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</si>
  <si>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</si>
  <si>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</si>
  <si>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</si>
  <si>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</si>
  <si>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</si>
  <si>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</si>
  <si>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</si>
  <si>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</si>
  <si>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</si>
  <si>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</si>
  <si>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</si>
  <si>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</si>
  <si>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</si>
  <si>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</si>
  <si>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</si>
  <si>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</si>
  <si>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</si>
  <si>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</si>
  <si>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</si>
  <si>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</si>
  <si>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</si>
  <si>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</si>
  <si>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</si>
  <si>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</si>
  <si>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</si>
  <si>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</si>
  <si>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</si>
  <si>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</si>
  <si>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</si>
  <si>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</si>
  <si>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</si>
  <si>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</si>
  <si>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</si>
  <si>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</si>
  <si>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</si>
  <si>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</si>
  <si>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</si>
  <si>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</si>
  <si>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</si>
  <si>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</si>
  <si>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</si>
  <si>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</si>
  <si>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</si>
  <si>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</si>
  <si>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</si>
  <si>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</si>
  <si>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</si>
  <si>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</si>
  <si>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</si>
  <si>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</si>
  <si>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</si>
  <si>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</si>
  <si>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</si>
  <si>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</si>
  <si>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</si>
  <si>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</si>
  <si>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</si>
  <si>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</si>
  <si>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</si>
  <si>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</si>
  <si>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</si>
  <si>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</si>
  <si>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</si>
  <si>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</si>
  <si>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</si>
  <si>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</si>
  <si>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</si>
  <si>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</si>
  <si>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</si>
  <si>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</si>
  <si>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</si>
  <si>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</si>
  <si>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</si>
  <si>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</si>
  <si>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</si>
  <si>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</si>
  <si>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</si>
  <si>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</si>
  <si>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</si>
  <si>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</si>
  <si>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</si>
  <si>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</si>
  <si>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</si>
  <si>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</si>
  <si>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</si>
  <si>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</si>
  <si>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</si>
  <si>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</si>
  <si>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</si>
  <si>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</si>
  <si>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</si>
  <si>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</si>
  <si>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</si>
  <si>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</si>
  <si>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</si>
  <si>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</si>
  <si>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</si>
  <si>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</si>
  <si>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</si>
  <si>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</si>
  <si>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</si>
  <si>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</si>
  <si>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</si>
  <si>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</si>
  <si>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</si>
  <si>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</si>
  <si>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</si>
  <si>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</si>
  <si>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</si>
  <si>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</si>
  <si>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</si>
  <si>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</si>
  <si>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</si>
  <si>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</si>
  <si>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</si>
  <si>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</si>
  <si>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</si>
  <si>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</si>
  <si>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</si>
  <si>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</si>
  <si>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</si>
  <si>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</si>
  <si>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</si>
  <si>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</si>
  <si>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</si>
  <si>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</si>
  <si>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</si>
  <si>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</si>
  <si>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</si>
  <si>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</si>
  <si>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</si>
  <si>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</si>
  <si>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</si>
  <si>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</si>
  <si>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</si>
  <si>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</si>
  <si>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</si>
  <si>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</si>
  <si>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</si>
  <si>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</si>
  <si>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</si>
  <si>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</si>
  <si>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</si>
  <si>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</si>
  <si>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</si>
  <si>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</si>
  <si>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</si>
  <si>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</si>
  <si>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</si>
  <si>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</si>
  <si>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</si>
  <si>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</si>
  <si>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</si>
  <si>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</si>
  <si>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</si>
  <si>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</si>
  <si>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</si>
  <si>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</si>
  <si>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</si>
  <si>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</si>
  <si>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</si>
  <si>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</si>
  <si>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</si>
  <si>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</si>
  <si>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</si>
  <si>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</si>
  <si>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</si>
  <si>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</si>
  <si>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</si>
  <si>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</si>
  <si>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</si>
  <si>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</si>
  <si>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</si>
  <si>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</si>
  <si>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</si>
  <si>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</si>
  <si>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</si>
  <si>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</si>
  <si>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</si>
  <si>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</si>
  <si>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</si>
  <si>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</si>
  <si>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</si>
  <si>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</si>
  <si>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</si>
  <si>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</si>
  <si>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</si>
  <si>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</si>
  <si>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</si>
  <si>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</si>
  <si>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</si>
  <si>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</si>
  <si>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</si>
  <si>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</si>
  <si>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</si>
  <si>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</si>
  <si>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</si>
  <si>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</si>
  <si>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</si>
  <si>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</si>
  <si>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</si>
  <si>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</si>
  <si>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</si>
  <si>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</si>
  <si>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</si>
  <si>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</si>
  <si>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</si>
  <si>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</si>
  <si>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</si>
  <si>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</si>
  <si>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</si>
  <si>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</si>
  <si>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</si>
  <si>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</si>
  <si>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</si>
  <si>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</si>
  <si>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</si>
  <si>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</si>
  <si>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</si>
  <si>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</si>
  <si>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</si>
  <si>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</si>
  <si>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</si>
  <si>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</si>
  <si>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</si>
  <si>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</si>
  <si>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</si>
  <si>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</si>
  <si>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</si>
  <si>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</si>
  <si>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</si>
  <si>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</si>
  <si>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</si>
  <si>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</si>
  <si>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</si>
  <si>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</si>
  <si>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</si>
  <si>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</si>
  <si>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</si>
  <si>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</si>
  <si>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</si>
  <si>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</si>
  <si>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</si>
  <si>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</si>
  <si>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</si>
  <si>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</si>
  <si>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</si>
  <si>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</si>
  <si>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</si>
  <si>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</si>
  <si>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</si>
  <si>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</si>
  <si>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</si>
  <si>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</si>
  <si>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</si>
  <si>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</si>
  <si>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</si>
  <si>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</si>
  <si>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</si>
  <si>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</si>
  <si>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</si>
  <si>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</si>
  <si>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</si>
  <si>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</si>
  <si>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</si>
  <si>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</si>
  <si>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</si>
  <si>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</si>
  <si>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</si>
  <si>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</si>
  <si>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</si>
  <si>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</si>
  <si>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</si>
  <si>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</si>
  <si>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</si>
  <si>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</si>
  <si>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</si>
  <si>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</si>
  <si>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</si>
  <si>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</si>
  <si>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</si>
  <si>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</si>
  <si>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</si>
  <si>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</si>
  <si>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</si>
  <si>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</si>
  <si>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</si>
  <si>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</si>
  <si>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</si>
  <si>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</si>
  <si>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</si>
  <si>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</si>
  <si>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</si>
  <si>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</si>
  <si>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</si>
  <si>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</si>
  <si>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</si>
  <si>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</si>
  <si>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</si>
  <si>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</si>
  <si>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</si>
  <si>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</si>
  <si>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</si>
  <si>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</si>
  <si>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</si>
  <si>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</si>
  <si>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</si>
  <si>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</si>
  <si>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</si>
  <si>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</si>
  <si>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</si>
  <si>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</si>
  <si>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</si>
  <si>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</si>
  <si>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</si>
  <si>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</si>
  <si>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</si>
  <si>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</si>
  <si>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</si>
  <si>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</si>
  <si>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</si>
  <si>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</si>
  <si>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</si>
  <si>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</si>
  <si>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</si>
  <si>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</si>
  <si>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</si>
  <si>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</si>
  <si>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</si>
  <si>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</si>
  <si>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</si>
  <si>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</si>
  <si>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</si>
  <si>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</si>
  <si>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</si>
  <si>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</si>
  <si>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</si>
  <si>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</si>
  <si>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</si>
  <si>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</si>
  <si>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</si>
  <si>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</si>
  <si>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</si>
  <si>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</si>
  <si>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</si>
  <si>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</si>
  <si>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</si>
  <si>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</si>
  <si>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</si>
  <si>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</si>
  <si>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</si>
  <si>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</si>
  <si>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</si>
  <si>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</si>
  <si>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</si>
  <si>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</si>
  <si>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</si>
  <si>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</si>
  <si>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</si>
  <si>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</si>
  <si>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</si>
  <si>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</si>
  <si>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</si>
  <si>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</si>
  <si>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</si>
  <si>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</si>
  <si>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</si>
  <si>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</si>
  <si>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</si>
  <si>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</si>
  <si>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</si>
  <si>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</si>
  <si>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</si>
  <si>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</si>
  <si>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</si>
  <si>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</si>
  <si>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</si>
  <si>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</si>
  <si>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</si>
  <si>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</si>
  <si>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</si>
  <si>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</si>
  <si>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</si>
  <si>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</si>
  <si>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</si>
  <si>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</si>
  <si>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</si>
  <si>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</si>
  <si>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</si>
  <si>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</si>
  <si>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</si>
  <si>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</si>
  <si>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</si>
  <si>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</si>
  <si>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</si>
  <si>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</si>
  <si>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</si>
  <si>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</si>
  <si>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</si>
  <si>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</si>
  <si>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</si>
  <si>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</si>
  <si>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</si>
  <si>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</si>
  <si>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</si>
  <si>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</si>
  <si>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</si>
  <si>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</si>
  <si>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</si>
  <si>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</si>
  <si>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</si>
  <si>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</si>
  <si>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</si>
  <si>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</si>
  <si>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</si>
  <si>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</si>
  <si>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</si>
  <si>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</si>
  <si>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</si>
  <si>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</si>
  <si>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</si>
  <si>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</si>
  <si>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</si>
  <si>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</si>
  <si>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</si>
  <si>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</si>
  <si>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</si>
  <si>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</si>
  <si>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</si>
  <si>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</si>
  <si>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</si>
  <si>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</si>
  <si>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</si>
  <si>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</si>
  <si>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</si>
  <si>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</si>
  <si>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</si>
  <si>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</si>
  <si>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</si>
  <si>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</si>
  <si>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</si>
  <si>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</si>
  <si>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</si>
  <si>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</si>
  <si>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</si>
  <si>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</si>
  <si>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</si>
  <si>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</si>
  <si>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</si>
  <si>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</si>
  <si>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</si>
  <si>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</si>
  <si>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</si>
  <si>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</si>
  <si>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</si>
  <si>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</si>
  <si>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</si>
  <si>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</si>
  <si>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</si>
  <si>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</si>
  <si>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</si>
  <si>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</si>
  <si>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</si>
  <si>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</si>
  <si>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</si>
  <si>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</si>
  <si>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</si>
  <si>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</si>
  <si>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</si>
  <si>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</si>
  <si>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</si>
  <si>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</si>
  <si>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</si>
  <si>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</si>
  <si>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</si>
  <si>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</si>
  <si>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</si>
  <si>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</si>
  <si>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</si>
  <si>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</si>
  <si>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</si>
  <si>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</si>
  <si>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</si>
  <si>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</si>
  <si>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</si>
  <si>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</si>
  <si>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</si>
  <si>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</si>
  <si>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</si>
  <si>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</si>
  <si>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</si>
  <si>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</si>
  <si>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</si>
  <si>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</si>
  <si>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</si>
  <si>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</si>
  <si>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</si>
  <si>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</si>
  <si>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</si>
  <si>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</si>
  <si>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</si>
  <si>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</si>
  <si>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</si>
  <si>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</si>
  <si>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</si>
  <si>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</si>
  <si>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</si>
  <si>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</si>
  <si>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</si>
  <si>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</si>
  <si>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</si>
  <si>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</si>
  <si>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</si>
  <si>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</si>
  <si>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</si>
  <si>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</si>
  <si>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</si>
  <si>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</si>
  <si>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</si>
  <si>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</si>
  <si>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</si>
  <si>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</si>
  <si>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</si>
  <si>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</si>
  <si>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</si>
  <si>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</si>
  <si>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</si>
  <si>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</si>
  <si>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</si>
  <si>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</si>
  <si>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</si>
  <si>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</si>
  <si>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</si>
  <si>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</si>
  <si>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</si>
  <si>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</si>
  <si>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</si>
  <si>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</si>
  <si>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</si>
  <si>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</si>
  <si>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</si>
  <si>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</si>
  <si>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</si>
  <si>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</si>
  <si>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</si>
  <si>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</si>
  <si>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</si>
  <si>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</si>
  <si>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</si>
  <si>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</si>
  <si>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</si>
  <si>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</si>
  <si>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</si>
  <si>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</si>
  <si>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</si>
  <si>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</si>
  <si>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</si>
  <si>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</si>
  <si>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</si>
  <si>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</si>
  <si>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</si>
  <si>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</si>
  <si>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</si>
  <si>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</si>
  <si>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</si>
  <si>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</si>
  <si>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</si>
  <si>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</si>
  <si>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</si>
  <si>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</si>
  <si>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</si>
  <si>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</si>
  <si>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</si>
  <si>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</si>
  <si>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</si>
  <si>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</si>
  <si>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</si>
  <si>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</si>
  <si>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</si>
  <si>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</si>
  <si>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</si>
  <si>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</si>
  <si>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</si>
  <si>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</si>
  <si>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</si>
  <si>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</si>
  <si>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</si>
  <si>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</si>
  <si>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</si>
  <si>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</si>
  <si>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</si>
  <si>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</si>
  <si>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</si>
  <si>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</si>
  <si>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</si>
  <si>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</si>
  <si>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</si>
  <si>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</si>
  <si>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</si>
  <si>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</si>
  <si>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</si>
  <si>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</si>
  <si>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</si>
  <si>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</si>
  <si>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</si>
  <si>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</si>
  <si>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</si>
  <si>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</si>
  <si>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</si>
  <si>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</si>
  <si>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</si>
  <si>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</si>
  <si>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</si>
  <si>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</si>
  <si>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</si>
  <si>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</si>
  <si>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</si>
  <si>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</si>
  <si>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</si>
  <si>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</si>
  <si>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</si>
  <si>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</si>
  <si>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</si>
  <si>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</si>
  <si>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</si>
  <si>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</si>
  <si>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</si>
  <si>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</si>
  <si>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</si>
  <si>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</si>
  <si>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</si>
  <si>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</si>
  <si>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</si>
  <si>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</si>
  <si>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</si>
  <si>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</si>
  <si>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</si>
  <si>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</si>
  <si>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</si>
  <si>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</si>
  <si>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</si>
  <si>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</si>
  <si>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</si>
  <si>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</si>
  <si>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</si>
  <si>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</si>
  <si>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</si>
  <si>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</si>
  <si>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</si>
  <si>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</si>
  <si>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</si>
  <si>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</si>
  <si>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</si>
  <si>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</si>
  <si>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</si>
  <si>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</si>
  <si>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</si>
  <si>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</si>
  <si>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</si>
  <si>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</si>
  <si>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</si>
  <si>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</si>
  <si>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</si>
  <si>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</si>
  <si>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</si>
  <si>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</si>
  <si>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</si>
  <si>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</si>
  <si>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</si>
  <si>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</si>
  <si>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</si>
  <si>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</si>
  <si>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</si>
  <si>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</si>
  <si>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</si>
  <si>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</si>
  <si>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</si>
  <si>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</si>
  <si>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</si>
  <si>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</si>
  <si>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</si>
  <si>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</si>
  <si>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</si>
  <si>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</si>
  <si>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</si>
  <si>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</si>
  <si>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</si>
  <si>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</si>
  <si>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</si>
  <si>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</si>
  <si>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</si>
  <si>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</si>
  <si>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</si>
  <si>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</si>
  <si>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</si>
  <si>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</si>
  <si>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</si>
  <si>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</si>
  <si>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</si>
  <si>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</si>
  <si>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</si>
  <si>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</si>
  <si>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</si>
  <si>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</si>
  <si>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</si>
  <si>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</si>
  <si>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</si>
  <si>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</si>
  <si>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</si>
  <si>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</si>
  <si>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</si>
  <si>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</si>
  <si>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</si>
  <si>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</si>
  <si>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</si>
  <si>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</si>
  <si>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</si>
  <si>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</si>
  <si>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</si>
  <si>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</si>
  <si>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</si>
  <si>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</si>
  <si>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</si>
  <si>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</si>
  <si>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</si>
  <si>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</si>
  <si>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</si>
  <si>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</si>
  <si>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</si>
  <si>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</si>
  <si>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</si>
  <si>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</si>
  <si>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</si>
  <si>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</si>
  <si>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</si>
  <si>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</si>
  <si>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</si>
  <si>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</si>
  <si>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</si>
  <si>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</si>
  <si>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</si>
  <si>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</si>
  <si>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</si>
  <si>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</si>
  <si>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</si>
  <si>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</si>
  <si>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</si>
  <si>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</si>
  <si>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</si>
  <si>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</si>
  <si>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</si>
  <si>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</si>
  <si>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</si>
  <si>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</si>
  <si>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</si>
  <si>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</si>
  <si>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</si>
  <si>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</si>
  <si>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</si>
  <si>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</si>
  <si>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</si>
  <si>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</si>
  <si>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</si>
  <si>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</si>
  <si>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</si>
  <si>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</si>
  <si>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</si>
  <si>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</si>
  <si>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</si>
  <si>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</si>
  <si>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</si>
  <si>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</si>
  <si>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</si>
  <si>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</si>
  <si>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</si>
  <si>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</si>
  <si>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</si>
  <si>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</si>
  <si>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</si>
  <si>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</si>
  <si>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</si>
  <si>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</si>
  <si>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</si>
  <si>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</si>
  <si>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</si>
  <si>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</si>
  <si>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</si>
  <si>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</si>
  <si>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</si>
  <si>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</si>
  <si>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</si>
  <si>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</si>
  <si>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</si>
  <si>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</si>
  <si>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</si>
  <si>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</si>
  <si>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</si>
  <si>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</si>
  <si>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</si>
  <si>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</si>
  <si>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</si>
  <si>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</si>
  <si>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</si>
  <si>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</si>
  <si>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</si>
  <si>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</si>
  <si>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</si>
  <si>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</si>
  <si>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</si>
  <si>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</si>
  <si>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</si>
  <si>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</si>
  <si>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</si>
  <si>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</si>
  <si>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</si>
  <si>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</si>
  <si>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</si>
  <si>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</si>
  <si>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</si>
  <si>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</si>
  <si>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</si>
  <si>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</si>
  <si>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</si>
  <si>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</si>
  <si>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</si>
  <si>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</si>
  <si>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</si>
  <si>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</si>
  <si>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</si>
  <si>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</si>
  <si>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</si>
  <si>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</si>
  <si>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</si>
  <si>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</si>
  <si>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</si>
  <si>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</si>
  <si>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</si>
  <si>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</si>
  <si>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</si>
  <si>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</si>
  <si>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</si>
  <si>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</si>
  <si>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</si>
  <si>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</si>
  <si>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</si>
  <si>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</si>
  <si>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</si>
  <si>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</si>
  <si>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</si>
  <si>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</si>
  <si>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</si>
  <si>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</si>
  <si>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</si>
  <si>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</si>
  <si>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</si>
  <si>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</si>
  <si>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</si>
  <si>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</si>
  <si>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</si>
  <si>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</si>
  <si>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</si>
  <si>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</si>
  <si>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</si>
  <si>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</si>
  <si>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</si>
  <si>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</si>
  <si>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</si>
  <si>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</si>
  <si>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</si>
  <si>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</si>
  <si>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</si>
  <si>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</si>
  <si>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</si>
  <si>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</si>
  <si>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</si>
  <si>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</si>
  <si>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</si>
  <si>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</si>
  <si>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</si>
  <si>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</si>
  <si>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</si>
  <si>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</si>
  <si>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</si>
  <si>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</si>
  <si>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</si>
  <si>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</si>
  <si>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</si>
  <si>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</si>
  <si>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</si>
  <si>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</si>
  <si>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</si>
  <si>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</si>
  <si>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</si>
  <si>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</si>
  <si>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</si>
  <si>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</si>
  <si>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</si>
  <si>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</si>
  <si>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</si>
  <si>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</si>
  <si>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</si>
  <si>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</si>
  <si>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</si>
  <si>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</si>
  <si>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</si>
  <si>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</si>
  <si>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</si>
  <si>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</si>
  <si>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</si>
  <si>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</si>
  <si>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</si>
  <si>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</si>
  <si>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</si>
  <si>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</si>
  <si>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</si>
  <si>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</si>
  <si>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</si>
  <si>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</si>
  <si>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</si>
  <si>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</si>
  <si>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</si>
  <si>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</si>
  <si>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</si>
  <si>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</si>
  <si>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</si>
  <si>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</si>
  <si>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</si>
  <si>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</si>
  <si>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</si>
  <si>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</si>
  <si>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</si>
  <si>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</si>
  <si>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</si>
  <si>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</si>
  <si>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</si>
  <si>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</si>
  <si>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</si>
  <si>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</si>
  <si>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</si>
  <si>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</si>
  <si>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</si>
  <si>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</si>
  <si>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</si>
  <si>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</si>
  <si>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</si>
  <si>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</si>
  <si>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</si>
  <si>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</si>
  <si>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</si>
  <si>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</si>
  <si>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</si>
  <si>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</si>
  <si>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</si>
  <si>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</si>
  <si>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</si>
  <si>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</si>
  <si>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</si>
  <si>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</si>
  <si>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</si>
  <si>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</si>
  <si>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</si>
  <si>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</si>
  <si>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</si>
  <si>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</si>
  <si>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</si>
  <si>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</si>
  <si>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</si>
  <si>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</si>
  <si>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</si>
  <si>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</si>
  <si>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</si>
  <si>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</si>
  <si>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</si>
  <si>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</si>
  <si>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</si>
  <si>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</si>
  <si>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</si>
  <si>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</si>
  <si>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</si>
  <si>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</si>
  <si>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</si>
  <si>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</si>
  <si>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</si>
  <si>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</si>
  <si>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</si>
  <si>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</si>
  <si>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</si>
  <si>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</si>
  <si>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</si>
  <si>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</si>
  <si>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</si>
  <si>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</si>
  <si>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</si>
  <si>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</si>
  <si>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</si>
  <si>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</si>
  <si>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</si>
  <si>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</si>
  <si>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</si>
  <si>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</si>
  <si>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</si>
  <si>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</si>
  <si>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</si>
  <si>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</si>
  <si>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</si>
  <si>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</si>
  <si>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</si>
  <si>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</si>
  <si>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</si>
  <si>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</si>
  <si>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</si>
  <si>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</si>
  <si>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</si>
  <si>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</si>
  <si>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</si>
  <si>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</si>
  <si>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</si>
  <si>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</si>
  <si>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</si>
  <si>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</si>
  <si>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</si>
  <si>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</si>
  <si>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</si>
  <si>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</si>
  <si>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</si>
  <si>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</si>
  <si>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</si>
  <si>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</si>
  <si>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</si>
  <si>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</si>
  <si>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</si>
  <si>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</si>
  <si>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</si>
  <si>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</si>
  <si>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</si>
  <si>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</si>
  <si>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</si>
  <si>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</si>
  <si>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</si>
  <si>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</si>
  <si>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</si>
  <si>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</si>
  <si>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</si>
  <si>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</si>
  <si>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</si>
  <si>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</si>
  <si>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</si>
  <si>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</si>
  <si>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</si>
  <si>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</si>
  <si>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</si>
  <si>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</si>
  <si>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</si>
  <si>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</si>
  <si>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</si>
  <si>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</si>
  <si>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</si>
  <si>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</si>
  <si>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</si>
  <si>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</si>
  <si>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</si>
  <si>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</si>
  <si>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</si>
  <si>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</si>
  <si>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</si>
  <si>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</si>
  <si>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</si>
  <si>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</si>
  <si>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</si>
  <si>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</si>
  <si>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</si>
  <si>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</si>
  <si>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</si>
  <si>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</si>
  <si>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</si>
  <si>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</si>
  <si>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</si>
  <si>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</si>
  <si>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</si>
  <si>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</si>
  <si>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</si>
  <si>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</si>
  <si>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</si>
  <si>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</si>
  <si>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</si>
  <si>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</si>
  <si>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</si>
  <si>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</si>
  <si>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</si>
  <si>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</si>
  <si>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</si>
  <si>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</si>
  <si>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</si>
  <si>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</si>
  <si>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</si>
  <si>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</si>
  <si>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</si>
  <si>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</si>
  <si>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</si>
  <si>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</si>
  <si>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</si>
  <si>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</si>
  <si>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</si>
  <si>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</si>
  <si>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</si>
  <si>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</si>
  <si>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</si>
  <si>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</si>
  <si>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</si>
  <si>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</si>
  <si>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</si>
  <si>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</si>
  <si>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</si>
  <si>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</si>
  <si>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</si>
  <si>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</si>
  <si>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</si>
  <si>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</si>
  <si>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</si>
  <si>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</si>
  <si>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</si>
  <si>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</si>
  <si>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</si>
  <si>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</si>
  <si>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</si>
  <si>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</si>
  <si>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</si>
  <si>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</si>
  <si>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</si>
  <si>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</si>
  <si>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</si>
  <si>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</si>
  <si>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</si>
  <si>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</si>
  <si>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</si>
  <si>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</si>
  <si>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</si>
  <si>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</si>
  <si>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</si>
  <si>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</si>
  <si>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</si>
  <si>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</si>
  <si>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</si>
  <si>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</si>
  <si>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</si>
  <si>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</si>
  <si>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</si>
  <si>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</si>
  <si>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</si>
  <si>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</si>
  <si>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</si>
  <si>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</si>
  <si>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</si>
  <si>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</si>
  <si>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</si>
  <si>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</si>
  <si>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</si>
  <si>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</si>
  <si>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</si>
  <si>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</si>
  <si>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</si>
  <si>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</si>
  <si>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</si>
  <si>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</si>
  <si>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</si>
  <si>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</si>
  <si>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</si>
  <si>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</si>
  <si>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</si>
  <si>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</si>
  <si>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</si>
  <si>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</si>
  <si>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</si>
  <si>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</si>
  <si>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</si>
  <si>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</si>
  <si>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</si>
  <si>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</si>
  <si>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</si>
  <si>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</si>
  <si>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</si>
  <si>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</si>
  <si>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</si>
  <si>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</si>
  <si>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</si>
  <si>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</si>
  <si>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</si>
  <si>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</si>
  <si>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</si>
  <si>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</si>
  <si>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</si>
  <si>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</si>
  <si>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</si>
  <si>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</si>
  <si>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</si>
  <si>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</si>
  <si>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</si>
  <si>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</si>
  <si>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</si>
  <si>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</si>
  <si>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</si>
  <si>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</si>
  <si>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</si>
  <si>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</si>
  <si>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</si>
  <si>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</si>
  <si>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</si>
  <si>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</si>
  <si>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</si>
  <si>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</si>
  <si>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</si>
  <si>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</si>
  <si>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</si>
  <si>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</si>
  <si>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</si>
  <si>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</si>
  <si>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</si>
  <si>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</si>
  <si>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</si>
  <si>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</si>
  <si>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</si>
  <si>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</si>
  <si>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</si>
  <si>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</si>
  <si>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</si>
  <si>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</si>
  <si>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</si>
  <si>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</si>
  <si>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</si>
  <si>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</si>
  <si>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</si>
  <si>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</si>
  <si>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</si>
  <si>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</si>
  <si>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</si>
  <si>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</si>
  <si>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</si>
  <si>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</si>
  <si>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</si>
  <si>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</si>
  <si>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</si>
  <si>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</si>
  <si>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</si>
  <si>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</si>
  <si>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</si>
  <si>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</si>
  <si>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</si>
  <si>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</si>
  <si>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</si>
  <si>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</si>
  <si>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</si>
  <si>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</si>
  <si>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</si>
  <si>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</si>
  <si>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</si>
  <si>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</si>
  <si>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</si>
  <si>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</si>
  <si>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</si>
  <si>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</si>
  <si>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</si>
  <si>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</si>
  <si>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</si>
  <si>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</si>
  <si>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</si>
  <si>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</si>
  <si>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</si>
  <si>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</si>
  <si>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</si>
  <si>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</si>
  <si>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</si>
  <si>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</si>
  <si>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</si>
  <si>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</si>
  <si>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</si>
  <si>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</si>
  <si>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</si>
  <si>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</si>
  <si>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</si>
  <si>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</si>
  <si>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</si>
  <si>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</si>
  <si>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</si>
  <si>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</si>
  <si>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</si>
  <si>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</si>
  <si>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</si>
  <si>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</si>
  <si>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</si>
  <si>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</si>
  <si>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</si>
  <si>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</si>
  <si>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</si>
  <si>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</si>
  <si>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</si>
  <si>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</si>
  <si>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</si>
  <si>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</si>
  <si>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</si>
  <si>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</si>
  <si>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</si>
  <si>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</si>
  <si>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</si>
  <si>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</si>
  <si>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</si>
  <si>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</si>
  <si>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</si>
  <si>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</si>
  <si>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</si>
  <si>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</si>
  <si>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</si>
  <si>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</si>
  <si>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</si>
  <si>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</si>
  <si>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</si>
  <si>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</si>
  <si>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</si>
  <si>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</si>
  <si>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</si>
  <si>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</si>
  <si>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</si>
  <si>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</si>
  <si>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</si>
  <si>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</si>
  <si>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</si>
  <si>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</si>
  <si>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</si>
  <si>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</si>
  <si>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</si>
  <si>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</si>
  <si>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</si>
  <si>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</si>
  <si>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</si>
  <si>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</si>
  <si>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</si>
  <si>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</si>
  <si>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</si>
  <si>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</si>
  <si>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</si>
  <si>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</si>
  <si>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</si>
  <si>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</si>
  <si>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</si>
  <si>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</si>
  <si>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</si>
  <si>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</si>
  <si>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</si>
  <si>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</si>
  <si>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</si>
  <si>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</si>
  <si>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</si>
  <si>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</si>
  <si>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</si>
  <si>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</si>
  <si>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</si>
  <si>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</si>
  <si>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</si>
  <si>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</si>
  <si>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</si>
  <si>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</si>
  <si>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</si>
  <si>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</si>
  <si>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</si>
  <si>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</si>
  <si>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</si>
  <si>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</si>
  <si>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</si>
  <si>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</si>
  <si>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</si>
  <si>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</si>
  <si>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</si>
  <si>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</si>
  <si>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</si>
  <si>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</si>
  <si>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</si>
  <si>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</si>
  <si>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</si>
  <si>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</si>
  <si>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</si>
  <si>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</si>
  <si>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</si>
  <si>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</si>
  <si>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</si>
  <si>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</si>
  <si>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</si>
  <si>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</si>
  <si>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</si>
  <si>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</si>
  <si>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</si>
  <si>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</si>
  <si>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</si>
  <si>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</si>
  <si>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</si>
  <si>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</si>
  <si>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</si>
  <si>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</si>
  <si>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</si>
  <si>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</si>
  <si>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</si>
  <si>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</si>
  <si>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</si>
  <si>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</si>
  <si>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</si>
  <si>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</si>
  <si>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</si>
  <si>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</si>
  <si>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</si>
  <si>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</si>
  <si>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</si>
  <si>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</si>
  <si>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</si>
  <si>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</si>
  <si>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</si>
  <si>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</si>
  <si>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</si>
  <si>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</si>
  <si>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</si>
  <si>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</si>
  <si>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</si>
  <si>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</si>
  <si>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</si>
  <si>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</si>
  <si>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</si>
  <si>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</si>
  <si>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</si>
  <si>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</si>
  <si>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</si>
  <si>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</si>
  <si>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</si>
  <si>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</si>
  <si>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</si>
  <si>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</si>
  <si>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</si>
  <si>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</si>
  <si>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</si>
  <si>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</si>
  <si>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</si>
  <si>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</si>
  <si>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</si>
  <si>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</si>
  <si>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</si>
  <si>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</si>
  <si>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</si>
  <si>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</si>
  <si>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</si>
  <si>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</si>
  <si>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</si>
  <si>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</si>
  <si>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</si>
  <si>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</si>
  <si>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</si>
  <si>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</si>
  <si>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</si>
  <si>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</si>
  <si>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</si>
  <si>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</si>
  <si>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</si>
  <si>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</si>
  <si>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</si>
  <si>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</si>
  <si>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</si>
  <si>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</si>
  <si>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</si>
  <si>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</si>
  <si>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</si>
  <si>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</si>
  <si>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</si>
  <si>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</si>
  <si>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</si>
  <si>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</si>
  <si>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</si>
  <si>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</si>
  <si>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</si>
  <si>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</si>
  <si>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</si>
  <si>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</si>
  <si>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</si>
  <si>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</si>
  <si>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</si>
  <si>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</si>
  <si>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</si>
  <si>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</si>
  <si>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</si>
  <si>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</si>
  <si>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</si>
  <si>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</si>
  <si>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</si>
  <si>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</si>
  <si>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</si>
  <si>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</si>
  <si>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</si>
  <si>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</si>
  <si>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</si>
  <si>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</si>
  <si>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</si>
  <si>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</si>
  <si>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</si>
  <si>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</si>
  <si>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</si>
  <si>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</si>
  <si>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</si>
  <si>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</si>
  <si>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</si>
  <si>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</si>
  <si>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</si>
  <si>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</si>
  <si>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</si>
  <si>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</si>
  <si>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</si>
  <si>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</si>
  <si>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</si>
  <si>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</si>
  <si>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</si>
  <si>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</si>
  <si>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</si>
  <si>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</si>
  <si>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</si>
  <si>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</si>
  <si>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</si>
  <si>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</si>
  <si>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</si>
  <si>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</si>
  <si>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</si>
  <si>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</si>
  <si>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</si>
  <si>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</si>
  <si>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</si>
  <si>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</si>
  <si>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</si>
  <si>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</si>
  <si>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</si>
  <si>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</si>
  <si>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</si>
  <si>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</si>
  <si>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</si>
  <si>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</si>
  <si>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</si>
  <si>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</si>
  <si>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</si>
  <si>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</si>
  <si>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</si>
  <si>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</si>
  <si>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</si>
  <si>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</si>
  <si>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</si>
  <si>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</si>
  <si>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</si>
  <si>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</si>
  <si>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</si>
  <si>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</si>
  <si>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</si>
  <si>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</si>
  <si>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</si>
  <si>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</si>
  <si>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</si>
  <si>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</si>
  <si>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</si>
  <si>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</si>
  <si>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</si>
  <si>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</si>
  <si>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</si>
  <si>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</si>
  <si>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</si>
  <si>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</si>
  <si>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</si>
  <si>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</si>
  <si>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</si>
  <si>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</si>
  <si>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</si>
  <si>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</si>
  <si>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</si>
  <si>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</si>
  <si>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</si>
  <si>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</si>
  <si>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</si>
  <si>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</si>
  <si>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</si>
  <si>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</si>
  <si>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</si>
  <si>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</si>
  <si>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</si>
  <si>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</si>
  <si>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</si>
  <si>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</si>
  <si>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</si>
  <si>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</si>
  <si>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</si>
  <si>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</si>
  <si>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</si>
  <si>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</si>
  <si>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</si>
  <si>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</si>
  <si>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</si>
  <si>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</si>
  <si>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</si>
  <si>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</si>
  <si>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</si>
  <si>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</si>
  <si>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</si>
  <si>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</si>
  <si>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</si>
  <si>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</si>
  <si>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</si>
  <si>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</si>
  <si>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</si>
  <si>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</si>
  <si>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</si>
  <si>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</si>
  <si>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</si>
  <si>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</si>
  <si>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</si>
  <si>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</si>
  <si>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</si>
  <si>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</si>
  <si>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</si>
  <si>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</si>
  <si>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</si>
  <si>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</si>
  <si>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</si>
  <si>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</si>
  <si>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</si>
  <si>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</si>
  <si>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</si>
  <si>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</si>
  <si>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</si>
  <si>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</si>
  <si>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</si>
  <si>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</si>
  <si>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</si>
  <si>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</si>
  <si>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</si>
  <si>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</si>
  <si>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</si>
  <si>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</si>
  <si>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</si>
  <si>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</si>
  <si>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</si>
  <si>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</si>
  <si>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</si>
  <si>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</si>
  <si>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</si>
  <si>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</si>
  <si>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</si>
  <si>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</si>
  <si>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</si>
  <si>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</si>
  <si>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</si>
  <si>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</si>
  <si>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</si>
  <si>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</si>
  <si>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</si>
  <si>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</si>
  <si>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</si>
  <si>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</si>
  <si>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</si>
  <si>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</si>
  <si>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</si>
  <si>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</si>
  <si>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</si>
  <si>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</si>
  <si>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</si>
  <si>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</si>
  <si>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</si>
  <si>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</si>
  <si>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</si>
  <si>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</si>
  <si>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</si>
  <si>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</si>
  <si>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</si>
  <si>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</si>
  <si>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</si>
  <si>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</si>
  <si>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</si>
  <si>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</si>
  <si>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</si>
  <si>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</si>
  <si>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</si>
  <si>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</si>
  <si>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</si>
  <si>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</si>
  <si>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</si>
  <si>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</si>
  <si>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</si>
  <si>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</si>
  <si>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</si>
  <si>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</si>
  <si>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</si>
  <si>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</si>
  <si>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</si>
  <si>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</si>
  <si>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</si>
  <si>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</si>
  <si>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</si>
  <si>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</si>
  <si>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</si>
  <si>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</si>
  <si>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</si>
  <si>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</si>
  <si>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</si>
  <si>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</si>
  <si>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</si>
  <si>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</si>
  <si>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</si>
  <si>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</si>
  <si>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</si>
  <si>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</si>
  <si>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</si>
  <si>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</si>
  <si>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</si>
  <si>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</si>
  <si>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</si>
  <si>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</si>
  <si>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</si>
  <si>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</si>
  <si>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</si>
  <si>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</si>
  <si>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</si>
  <si>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</si>
  <si>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</si>
  <si>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</si>
  <si>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</si>
  <si>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</si>
  <si>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</si>
  <si>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</si>
  <si>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</si>
  <si>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</si>
  <si>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</si>
  <si>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</si>
  <si>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</si>
  <si>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</si>
  <si>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</si>
  <si>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</si>
  <si>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</si>
  <si>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</si>
  <si>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</si>
  <si>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</si>
  <si>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</si>
  <si>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</si>
  <si>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</si>
  <si>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</si>
  <si>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</si>
  <si>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</si>
  <si>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</si>
  <si>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</si>
  <si>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</si>
  <si>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</si>
  <si>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</si>
  <si>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</si>
  <si>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</si>
  <si>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</si>
  <si>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</si>
  <si>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</si>
  <si>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</si>
  <si>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</si>
  <si>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</si>
  <si>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</si>
  <si>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</si>
  <si>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</si>
  <si>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</si>
  <si>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</si>
  <si>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</si>
  <si>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</si>
  <si>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</si>
  <si>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</si>
  <si>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</si>
  <si>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</si>
  <si>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</si>
  <si>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</si>
  <si>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</si>
  <si>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</si>
  <si>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</si>
  <si>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</si>
  <si>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</si>
  <si>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</si>
  <si>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</si>
  <si>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</si>
  <si>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</si>
  <si>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</si>
  <si>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</si>
  <si>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</si>
  <si>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</si>
  <si>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</si>
  <si>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</si>
  <si>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</si>
  <si>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</si>
  <si>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</si>
  <si>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</si>
  <si>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</si>
  <si>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</si>
  <si>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</si>
  <si>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</si>
  <si>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</si>
  <si>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</si>
  <si>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</si>
  <si>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</si>
  <si>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</si>
  <si>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</si>
  <si>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</si>
  <si>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</si>
  <si>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</si>
  <si>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</si>
  <si>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</si>
  <si>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</si>
  <si>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</si>
  <si>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</si>
  <si>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</si>
  <si>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</si>
  <si>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</si>
  <si>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</si>
  <si>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</si>
  <si>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</si>
  <si>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</si>
  <si>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</si>
  <si>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</si>
  <si>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</si>
  <si>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</si>
  <si>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</si>
  <si>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</si>
  <si>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</si>
  <si>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</si>
  <si>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</si>
  <si>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</si>
  <si>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</si>
  <si>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</si>
  <si>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</si>
  <si>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</si>
  <si>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</si>
  <si>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</si>
  <si>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</si>
  <si>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</si>
  <si>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</si>
  <si>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</si>
  <si>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</si>
  <si>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</si>
  <si>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</si>
  <si>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</si>
  <si>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</si>
  <si>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</si>
  <si>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</si>
  <si>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</si>
  <si>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</si>
  <si>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</si>
  <si>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</si>
  <si>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</si>
  <si>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</si>
  <si>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</si>
  <si>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</si>
  <si>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</si>
  <si>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</si>
  <si>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</si>
  <si>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</si>
  <si>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</si>
  <si>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</si>
  <si>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</si>
  <si>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</si>
  <si>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</si>
  <si>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</si>
  <si>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</si>
  <si>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</si>
  <si>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</si>
  <si>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</si>
  <si>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</si>
  <si>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</si>
  <si>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</si>
  <si>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</si>
  <si>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</si>
  <si>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</si>
  <si>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</si>
  <si>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</si>
  <si>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</si>
  <si>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</si>
  <si>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</si>
  <si>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</si>
  <si>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</si>
  <si>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</si>
  <si>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</si>
  <si>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</si>
  <si>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</si>
  <si>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</si>
  <si>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</si>
  <si>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</si>
  <si>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</si>
  <si>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</si>
  <si>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</si>
  <si>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</si>
  <si>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</si>
  <si>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</si>
  <si>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</si>
  <si>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</si>
  <si>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</si>
  <si>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</si>
  <si>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</si>
  <si>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</si>
  <si>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</si>
  <si>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</si>
  <si>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</si>
  <si>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</si>
  <si>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</si>
  <si>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</si>
  <si>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</si>
  <si>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</si>
  <si>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</si>
  <si>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</si>
  <si>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</si>
  <si>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</si>
  <si>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</si>
  <si>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</si>
  <si>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</si>
  <si>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</si>
  <si>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</si>
  <si>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</si>
  <si>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</si>
  <si>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</si>
  <si>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</si>
  <si>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</si>
  <si>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</si>
  <si>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</si>
  <si>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</si>
  <si>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</si>
  <si>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</si>
  <si>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</si>
  <si>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</si>
  <si>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</si>
  <si>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</si>
  <si>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</si>
  <si>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</si>
  <si>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</si>
  <si>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</si>
  <si>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</si>
  <si>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</si>
  <si>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</si>
  <si>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</si>
  <si>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</si>
  <si>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</si>
  <si>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</si>
  <si>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</si>
  <si>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</si>
  <si>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</si>
  <si>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</si>
  <si>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</si>
  <si>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</si>
  <si>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</si>
  <si>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</si>
  <si>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</si>
  <si>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</si>
  <si>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</si>
  <si>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</si>
  <si>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</si>
  <si>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</si>
  <si>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</si>
  <si>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</si>
  <si>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</si>
  <si>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</si>
  <si>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</si>
  <si>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</si>
  <si>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</si>
  <si>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</si>
  <si>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</si>
  <si>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</si>
  <si>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</si>
  <si>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</si>
  <si>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</si>
  <si>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</si>
  <si>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</si>
  <si>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</si>
  <si>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</si>
  <si>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</si>
  <si>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</si>
  <si>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</si>
  <si>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</si>
  <si>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</si>
  <si>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</si>
  <si>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</si>
  <si>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</si>
  <si>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</si>
  <si>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</si>
  <si>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</si>
  <si>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</si>
  <si>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</si>
  <si>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</si>
  <si>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</si>
  <si>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</si>
  <si>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</si>
  <si>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</si>
  <si>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</si>
  <si>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</si>
  <si>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</si>
  <si>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</si>
  <si>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</si>
  <si>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</si>
  <si>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</si>
  <si>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</si>
  <si>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</si>
  <si>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</si>
  <si>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</si>
  <si>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</si>
  <si>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</si>
  <si>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</si>
  <si>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</si>
  <si>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</si>
  <si>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</si>
  <si>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</si>
  <si>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</si>
  <si>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</si>
  <si>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</si>
  <si>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</si>
  <si>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</si>
  <si>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</si>
  <si>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</si>
  <si>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</si>
  <si>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</si>
  <si>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</si>
  <si>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</si>
  <si>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</si>
  <si>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</si>
  <si>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</si>
  <si>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</si>
  <si>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</si>
  <si>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</si>
  <si>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</si>
  <si>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</si>
  <si>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</si>
  <si>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</si>
  <si>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</si>
  <si>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</si>
  <si>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</si>
  <si>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</si>
  <si>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</si>
  <si>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</si>
  <si>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</si>
  <si>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</si>
  <si>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</si>
  <si>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</si>
  <si>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</si>
  <si>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</si>
  <si>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</si>
  <si>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</si>
  <si>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</si>
  <si>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</si>
  <si>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</si>
  <si>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</si>
  <si>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</si>
  <si>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</si>
  <si>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</si>
  <si>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</si>
  <si>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</si>
  <si>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</si>
  <si>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</si>
  <si>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</si>
  <si>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</si>
  <si>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</si>
  <si>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</si>
  <si>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</si>
  <si>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</si>
  <si>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</si>
  <si>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</si>
  <si>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</si>
  <si>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</si>
  <si>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</si>
  <si>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</si>
  <si>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</si>
  <si>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</si>
  <si>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</si>
  <si>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</si>
  <si>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</si>
  <si>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</si>
  <si>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</si>
  <si>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</si>
  <si>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</si>
  <si>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</si>
  <si>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</si>
  <si>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</si>
  <si>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</si>
  <si>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</si>
  <si>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</si>
  <si>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</si>
  <si>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</si>
  <si>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</si>
  <si>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</si>
  <si>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</si>
  <si>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</si>
  <si>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</si>
  <si>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</si>
  <si>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</si>
  <si>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</si>
  <si>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</si>
  <si>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</si>
  <si>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</si>
  <si>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</si>
  <si>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</si>
  <si>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</si>
  <si>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</si>
  <si>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</si>
  <si>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</si>
  <si>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</si>
  <si>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</si>
  <si>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</si>
  <si>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</si>
  <si>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</si>
  <si>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</si>
  <si>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</si>
  <si>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</si>
  <si>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</si>
  <si>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</si>
  <si>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</si>
  <si>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</si>
  <si>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</si>
  <si>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</si>
  <si>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</si>
  <si>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</si>
  <si>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</si>
  <si>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</si>
  <si>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</si>
  <si>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</si>
  <si>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</si>
  <si>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</si>
  <si>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</si>
  <si>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</si>
  <si>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</si>
  <si>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</si>
  <si>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</si>
  <si>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</si>
  <si>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</si>
  <si>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</si>
  <si>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</si>
  <si>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</si>
  <si>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</si>
  <si>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</si>
  <si>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</si>
  <si>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</si>
  <si>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</si>
  <si>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</si>
  <si>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</si>
  <si>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</si>
  <si>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</si>
  <si>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</si>
  <si>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</si>
  <si>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</si>
  <si>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</si>
  <si>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</si>
  <si>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</si>
  <si>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</si>
  <si>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</si>
  <si>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</si>
  <si>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</si>
  <si>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</si>
  <si>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</si>
  <si>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</si>
  <si>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</si>
  <si>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</si>
  <si>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</si>
  <si>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</si>
  <si>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</si>
  <si>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</si>
  <si>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</si>
  <si>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</si>
  <si>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</si>
  <si>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</si>
  <si>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</si>
  <si>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</si>
  <si>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</si>
  <si>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</si>
  <si>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</si>
  <si>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</si>
  <si>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</si>
  <si>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</si>
  <si>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</si>
  <si>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</si>
  <si>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</si>
  <si>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</si>
  <si>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</si>
  <si>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</si>
  <si>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</si>
  <si>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</si>
  <si>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</si>
  <si>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</si>
  <si>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</si>
  <si>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</si>
  <si>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</si>
  <si>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</si>
  <si>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</si>
  <si>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</si>
  <si>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</si>
  <si>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</si>
  <si>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</si>
  <si>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</si>
  <si>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</si>
  <si>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</si>
  <si>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</si>
  <si>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</si>
  <si>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</si>
  <si>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</si>
  <si>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</si>
  <si>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</si>
  <si>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</si>
  <si>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</si>
  <si>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</si>
  <si>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</si>
  <si>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</si>
  <si>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</si>
  <si>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</si>
  <si>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</si>
  <si>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</si>
  <si>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</si>
  <si>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</si>
  <si>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</si>
  <si>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</si>
  <si>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</si>
  <si>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</si>
  <si>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</si>
  <si>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</si>
  <si>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</si>
  <si>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</si>
  <si>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</si>
  <si>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</si>
  <si>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</si>
  <si>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</si>
  <si>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</si>
  <si>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</si>
  <si>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</si>
  <si>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</si>
  <si>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</si>
  <si>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</si>
  <si>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</si>
  <si>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</si>
  <si>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</si>
  <si>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</si>
  <si>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</si>
  <si>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</si>
  <si>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</si>
  <si>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</si>
  <si>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</si>
  <si>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</si>
  <si>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</si>
  <si>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</si>
  <si>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</si>
  <si>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</si>
  <si>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</si>
  <si>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</si>
  <si>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</si>
  <si>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</si>
  <si>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</si>
  <si>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</si>
  <si>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</si>
  <si>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</si>
  <si>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</si>
  <si>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</si>
  <si>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</si>
  <si>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</si>
  <si>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</si>
  <si>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</si>
  <si>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</si>
  <si>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</si>
  <si>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</si>
  <si>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</si>
  <si>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</si>
  <si>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</si>
  <si>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</si>
  <si>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</si>
  <si>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</si>
  <si>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</si>
  <si>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</si>
  <si>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</si>
  <si>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</si>
  <si>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</si>
  <si>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</si>
  <si>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</si>
  <si>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</si>
  <si>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</si>
  <si>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</si>
  <si>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</si>
  <si>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</si>
  <si>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</si>
  <si>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</si>
  <si>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</si>
  <si>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</si>
  <si>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</si>
  <si>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</si>
  <si>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</si>
  <si>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</si>
  <si>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</si>
  <si>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</si>
  <si>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</si>
  <si>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</si>
  <si>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</si>
  <si>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</si>
  <si>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</si>
  <si>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</si>
  <si>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</si>
  <si>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</si>
  <si>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</si>
  <si>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</si>
  <si>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</si>
  <si>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</si>
  <si>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</si>
  <si>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</si>
  <si>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</si>
  <si>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</si>
  <si>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</si>
  <si>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</si>
  <si>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</si>
  <si>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</si>
  <si>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</si>
  <si>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</si>
  <si>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</si>
  <si>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</si>
  <si>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</si>
  <si>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</si>
  <si>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</si>
  <si>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</si>
  <si>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</si>
  <si>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</si>
  <si>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</si>
  <si>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</si>
  <si>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</si>
  <si>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</si>
  <si>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</si>
  <si>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</si>
  <si>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</si>
  <si>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</si>
  <si>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</si>
  <si>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</si>
  <si>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</si>
  <si>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</si>
  <si>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</si>
  <si>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</si>
  <si>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</si>
  <si>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</si>
  <si>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</si>
  <si>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</si>
  <si>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</si>
  <si>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</si>
  <si>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</si>
  <si>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</si>
  <si>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</si>
  <si>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</si>
  <si>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</si>
  <si>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</si>
  <si>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</si>
  <si>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</si>
  <si>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</si>
  <si>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</si>
  <si>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</si>
  <si>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</si>
  <si>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</si>
  <si>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</si>
  <si>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</si>
  <si>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</si>
  <si>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</si>
  <si>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</si>
  <si>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</si>
  <si>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</si>
  <si>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</si>
  <si>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</si>
  <si>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</si>
  <si>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</si>
  <si>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</si>
  <si>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</si>
  <si>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</si>
  <si>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</si>
  <si>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</si>
  <si>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</si>
  <si>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</si>
  <si>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</si>
  <si>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</si>
  <si>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</si>
  <si>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</si>
  <si>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</si>
  <si>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</si>
  <si>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</si>
  <si>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</si>
  <si>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</si>
  <si>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</si>
  <si>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</si>
  <si>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</si>
  <si>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</si>
  <si>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</si>
  <si>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</si>
  <si>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</si>
  <si>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</si>
  <si>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</si>
  <si>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</si>
  <si>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</si>
  <si>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</si>
  <si>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</si>
  <si>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</si>
  <si>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</si>
  <si>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</si>
  <si>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</si>
  <si>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</si>
  <si>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</si>
  <si>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</si>
  <si>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</si>
  <si>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</si>
  <si>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</si>
  <si>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</si>
  <si>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</si>
  <si>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</si>
  <si>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</si>
  <si>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</si>
  <si>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</si>
  <si>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</si>
  <si>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</si>
  <si>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</si>
  <si>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</si>
  <si>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</si>
  <si>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</si>
  <si>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</si>
  <si>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</si>
  <si>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</si>
  <si>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</si>
  <si>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</si>
  <si>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</si>
  <si>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</si>
  <si>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</si>
  <si>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</si>
  <si>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</si>
  <si>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</si>
  <si>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</si>
  <si>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</si>
  <si>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</si>
  <si>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</si>
  <si>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</si>
  <si>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</si>
  <si>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</si>
  <si>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</si>
  <si>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</si>
  <si>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</si>
  <si>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</si>
  <si>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</si>
  <si>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</si>
  <si>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</si>
  <si>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</si>
  <si>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</si>
  <si>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</si>
  <si>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</si>
  <si>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</si>
  <si>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</si>
  <si>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</si>
  <si>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</si>
  <si>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</si>
  <si>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</si>
  <si>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</si>
  <si>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</si>
  <si>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</si>
  <si>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</si>
  <si>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</si>
  <si>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</si>
  <si>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</si>
  <si>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</si>
  <si>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</si>
  <si>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</si>
  <si>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</si>
  <si>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</si>
  <si>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</si>
  <si>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</si>
  <si>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</si>
  <si>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</si>
  <si>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</si>
  <si>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</si>
  <si>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</si>
  <si>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</si>
  <si>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</si>
  <si>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</si>
  <si>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</si>
  <si>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</si>
  <si>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</si>
  <si>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</si>
  <si>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</si>
  <si>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</si>
  <si>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</si>
  <si>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</si>
  <si>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</si>
  <si>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</si>
  <si>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</si>
  <si>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</si>
  <si>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</si>
  <si>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</si>
  <si>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</si>
  <si>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</si>
  <si>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</si>
  <si>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</si>
  <si>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</si>
  <si>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</si>
  <si>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</si>
  <si>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</si>
  <si>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</si>
  <si>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</si>
  <si>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</si>
  <si>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</si>
  <si>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</si>
  <si>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</si>
  <si>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</si>
  <si>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</si>
  <si>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</si>
  <si>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</si>
  <si>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</si>
  <si>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</si>
  <si>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</si>
  <si>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</si>
  <si>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</si>
  <si>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</si>
  <si>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</si>
  <si>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</si>
  <si>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</si>
  <si>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</si>
  <si>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</si>
  <si>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</si>
  <si>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</si>
  <si>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</si>
  <si>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</si>
  <si>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</si>
  <si>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</si>
  <si>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</si>
  <si>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</si>
  <si>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</si>
  <si>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</si>
  <si>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</si>
  <si>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</si>
  <si>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</si>
  <si>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</si>
  <si>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</si>
  <si>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</si>
  <si>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</si>
  <si>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</si>
  <si>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</si>
  <si>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</si>
  <si>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</si>
  <si>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</si>
  <si>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</si>
  <si>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</si>
  <si>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</si>
  <si>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</si>
  <si>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</si>
  <si>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</si>
  <si>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</si>
  <si>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</si>
  <si>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</si>
  <si>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</si>
  <si>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</si>
  <si>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</si>
  <si>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</si>
  <si>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</si>
  <si>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</si>
  <si>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</si>
  <si>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</si>
  <si>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</si>
  <si>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</si>
  <si>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</si>
  <si>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</si>
  <si>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</si>
  <si>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</si>
  <si>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</si>
  <si>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</si>
  <si>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</si>
  <si>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</si>
  <si>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</si>
  <si>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</si>
  <si>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</si>
  <si>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</si>
  <si>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</si>
  <si>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</si>
  <si>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</si>
  <si>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</si>
  <si>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</si>
  <si>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</si>
  <si>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</si>
  <si>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</si>
  <si>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</si>
  <si>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</si>
  <si>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</si>
  <si>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</si>
  <si>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</si>
  <si>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</si>
  <si>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</si>
  <si>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</si>
  <si>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</si>
  <si>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</si>
  <si>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</si>
  <si>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</si>
  <si>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</si>
  <si>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</si>
  <si>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</si>
  <si>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</si>
  <si>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</si>
  <si>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</si>
  <si>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</si>
  <si>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</si>
  <si>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</si>
  <si>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</si>
  <si>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</si>
  <si>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</si>
  <si>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</si>
  <si>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</si>
  <si>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</si>
  <si>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</si>
  <si>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</si>
  <si>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</si>
  <si>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</si>
  <si>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</si>
  <si>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</si>
  <si>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</si>
  <si>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</si>
  <si>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</si>
  <si>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</si>
  <si>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</si>
  <si>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</si>
  <si>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</si>
  <si>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</si>
  <si>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</si>
  <si>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</si>
  <si>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</si>
  <si>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</si>
  <si>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</si>
  <si>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</si>
  <si>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</si>
  <si>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</si>
  <si>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</si>
  <si>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</si>
  <si>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</si>
  <si>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</si>
  <si>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</si>
  <si>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</si>
  <si>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</si>
  <si>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</si>
  <si>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</si>
  <si>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</si>
  <si>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</si>
  <si>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</si>
  <si>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</si>
  <si>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</si>
  <si>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</si>
  <si>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</si>
  <si>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</si>
  <si>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</si>
  <si>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</si>
  <si>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</si>
  <si>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</si>
  <si>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</si>
  <si>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</si>
  <si>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</si>
  <si>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</si>
  <si>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</si>
  <si>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</si>
  <si>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</si>
  <si>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</si>
  <si>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</si>
  <si>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</si>
  <si>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</si>
  <si>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</si>
  <si>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</si>
  <si>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</si>
  <si>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</si>
  <si>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</si>
  <si>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</si>
  <si>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</si>
  <si>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</si>
  <si>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</si>
  <si>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</si>
  <si>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</si>
  <si>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</si>
  <si>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</si>
  <si>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</si>
  <si>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</si>
  <si>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</si>
  <si>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</si>
  <si>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</si>
  <si>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</si>
  <si>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</si>
  <si>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</si>
  <si>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</si>
  <si>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</si>
  <si>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</si>
  <si>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</si>
  <si>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</si>
  <si>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</si>
  <si>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</si>
  <si>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</si>
  <si>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</si>
  <si>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</si>
  <si>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</si>
  <si>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</si>
  <si>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</si>
  <si>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</si>
  <si>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</si>
  <si>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</si>
  <si>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</si>
  <si>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</si>
  <si>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</si>
  <si>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</si>
  <si>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</si>
  <si>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</si>
  <si>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</si>
  <si>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</si>
  <si>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</si>
  <si>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</si>
  <si>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</si>
  <si>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</si>
  <si>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</si>
  <si>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</si>
  <si>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</si>
  <si>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</si>
  <si>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</si>
  <si>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</si>
  <si>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</si>
  <si>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</si>
  <si>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</si>
  <si>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</si>
  <si>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</si>
  <si>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</si>
  <si>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</si>
  <si>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</si>
  <si>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</si>
  <si>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</si>
  <si>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</si>
  <si>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</si>
  <si>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</si>
  <si>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</si>
  <si>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</si>
  <si>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</si>
  <si>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</si>
  <si>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</si>
  <si>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</si>
  <si>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</si>
  <si>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</si>
  <si>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</si>
  <si>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</si>
  <si>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</si>
  <si>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</si>
  <si>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</si>
  <si>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</si>
  <si>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</si>
  <si>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</si>
  <si>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</si>
  <si>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</si>
  <si>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</si>
  <si>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</si>
  <si>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</si>
  <si>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</si>
  <si>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</si>
  <si>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</si>
  <si>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</si>
  <si>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</si>
  <si>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</si>
  <si>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</si>
  <si>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</si>
  <si>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</si>
  <si>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</si>
  <si>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</si>
  <si>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</si>
  <si>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</si>
  <si>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</si>
  <si>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</si>
  <si>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</si>
  <si>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</si>
  <si>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</si>
  <si>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</si>
  <si>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</si>
  <si>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</si>
  <si>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</si>
  <si>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</si>
  <si>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</si>
  <si>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</si>
  <si>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</si>
  <si>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</si>
  <si>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</si>
  <si>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</si>
  <si>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</si>
  <si>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</si>
  <si>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</si>
  <si>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</si>
  <si>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</si>
  <si>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</si>
  <si>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</si>
  <si>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</si>
  <si>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</si>
  <si>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</si>
  <si>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</si>
  <si>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</si>
  <si>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</si>
  <si>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</si>
  <si>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</si>
  <si>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</si>
  <si>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</si>
  <si>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</si>
  <si>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</si>
  <si>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</si>
  <si>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</si>
  <si>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</si>
  <si>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</si>
  <si>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</si>
  <si>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</si>
  <si>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</si>
  <si>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</si>
  <si>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</si>
  <si>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</si>
  <si>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</si>
  <si>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</si>
  <si>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</si>
  <si>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</si>
  <si>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</si>
  <si>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</si>
  <si>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</si>
  <si>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</si>
  <si>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</si>
  <si>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</si>
  <si>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</si>
  <si>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</si>
  <si>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</si>
  <si>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</si>
  <si>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</si>
  <si>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</si>
  <si>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</si>
  <si>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</si>
  <si>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</si>
  <si>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</si>
  <si>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</si>
  <si>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</si>
  <si>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</si>
  <si>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</si>
  <si>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</si>
  <si>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</si>
  <si>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</si>
  <si>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</si>
  <si>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</si>
  <si>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</si>
  <si>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</si>
  <si>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</si>
  <si>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</si>
  <si>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</si>
  <si>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</si>
  <si>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</si>
  <si>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</si>
  <si>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</si>
  <si>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</si>
  <si>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</si>
  <si>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</si>
  <si>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</si>
  <si>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</si>
  <si>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</si>
  <si>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</si>
  <si>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</si>
  <si>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</si>
  <si>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</si>
  <si>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</si>
  <si>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</si>
  <si>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</si>
  <si>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</si>
  <si>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</si>
  <si>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</si>
  <si>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</si>
  <si>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</si>
  <si>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</si>
  <si>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</si>
  <si>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</si>
  <si>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</si>
  <si>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</si>
  <si>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</si>
  <si>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</si>
  <si>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</si>
  <si>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</si>
  <si>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</si>
  <si>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</si>
  <si>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</si>
  <si>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</si>
  <si>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</si>
  <si>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</si>
  <si>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</si>
  <si>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</si>
  <si>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</si>
  <si>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</si>
  <si>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</si>
  <si>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</si>
  <si>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</si>
  <si>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</si>
  <si>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</si>
  <si>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</si>
  <si>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</si>
  <si>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</si>
  <si>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</si>
  <si>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</si>
  <si>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</si>
  <si>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</si>
  <si>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</si>
  <si>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</si>
  <si>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</si>
  <si>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</si>
  <si>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</si>
  <si>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</si>
  <si>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</si>
  <si>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</si>
  <si>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</si>
  <si>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</si>
  <si>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</si>
  <si>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</si>
  <si>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</si>
  <si>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</si>
  <si>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</si>
  <si>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</si>
  <si>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</si>
  <si>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</si>
  <si>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</si>
  <si>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</si>
  <si>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</si>
  <si>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</si>
  <si>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</si>
  <si>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</si>
  <si>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</si>
  <si>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</si>
  <si>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</si>
  <si>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</si>
  <si>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</si>
  <si>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</si>
  <si>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</si>
  <si>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</si>
  <si>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</si>
  <si>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</si>
  <si>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</si>
  <si>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</si>
  <si>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</si>
  <si>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</si>
  <si>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</si>
  <si>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</si>
  <si>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</si>
  <si>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</si>
  <si>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</si>
  <si>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</si>
  <si>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</si>
  <si>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</si>
  <si>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</si>
  <si>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</si>
  <si>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</si>
  <si>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</si>
  <si>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</si>
  <si>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</si>
  <si>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</si>
  <si>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</si>
  <si>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</si>
  <si>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</si>
  <si>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</si>
  <si>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</si>
  <si>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</si>
  <si>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</si>
  <si>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</si>
  <si>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</si>
  <si>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</si>
  <si>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</si>
  <si>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</si>
  <si>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</si>
  <si>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</si>
  <si>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</si>
  <si>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</si>
  <si>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</si>
  <si>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</si>
  <si>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</si>
  <si>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</si>
  <si>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</si>
  <si>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</si>
  <si>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</si>
  <si>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</si>
  <si>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</si>
  <si>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</si>
  <si>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</si>
  <si>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</si>
  <si>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</si>
  <si>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</si>
  <si>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</si>
  <si>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</si>
  <si>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</si>
  <si>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</si>
  <si>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</si>
  <si>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</si>
  <si>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</si>
  <si>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</si>
  <si>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</si>
  <si>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</si>
  <si>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</si>
  <si>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</si>
  <si>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</si>
  <si>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</si>
  <si>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</si>
  <si>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</si>
  <si>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</si>
  <si>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</si>
  <si>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</si>
  <si>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</si>
  <si>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</si>
  <si>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</si>
  <si>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</si>
  <si>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</si>
  <si>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</si>
  <si>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</si>
  <si>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</si>
  <si>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</si>
  <si>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</si>
  <si>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</si>
  <si>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</si>
  <si>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</si>
  <si>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</si>
  <si>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</si>
  <si>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</si>
  <si>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</si>
  <si>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</si>
  <si>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</si>
  <si>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</si>
  <si>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</si>
  <si>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</si>
  <si>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</si>
  <si>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</si>
  <si>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</si>
  <si>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</si>
  <si>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</si>
  <si>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</si>
  <si>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</si>
  <si>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</si>
  <si>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</si>
  <si>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</si>
  <si>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</si>
  <si>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</si>
  <si>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</si>
  <si>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</si>
  <si>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</si>
  <si>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</si>
  <si>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</si>
  <si>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</si>
  <si>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</si>
  <si>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</si>
  <si>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</si>
  <si>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</si>
  <si>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</si>
  <si>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</si>
  <si>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</si>
  <si>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</si>
  <si>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</si>
  <si>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</si>
  <si>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</si>
  <si>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</si>
  <si>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</si>
  <si>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</si>
  <si>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</si>
  <si>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</si>
  <si>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</si>
  <si>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</si>
  <si>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</si>
  <si>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</si>
  <si>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</si>
  <si>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</si>
  <si>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</si>
  <si>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</si>
  <si>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</si>
  <si>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</si>
  <si>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</si>
  <si>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</si>
  <si>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</si>
  <si>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</si>
  <si>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</si>
  <si>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</si>
  <si>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</si>
  <si>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</si>
  <si>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</si>
  <si>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</si>
  <si>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</si>
  <si>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</si>
  <si>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</si>
  <si>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</si>
  <si>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</si>
  <si>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</si>
  <si>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</si>
  <si>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</si>
  <si>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</si>
  <si>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</si>
  <si>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</si>
  <si>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</si>
  <si>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</si>
  <si>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</si>
  <si>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</si>
  <si>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</si>
  <si>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</si>
  <si>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</si>
  <si>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</si>
  <si>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</si>
  <si>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</si>
  <si>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</si>
  <si>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</si>
  <si>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</si>
  <si>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</si>
  <si>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</si>
  <si>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</si>
  <si>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</si>
  <si>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</si>
  <si>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</si>
  <si>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</si>
  <si>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</si>
  <si>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</si>
  <si>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</si>
  <si>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</si>
  <si>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</si>
  <si>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</si>
  <si>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</si>
  <si>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</si>
  <si>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</si>
  <si>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</si>
  <si>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</si>
  <si>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</si>
  <si>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</si>
  <si>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</si>
  <si>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</si>
  <si>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</si>
  <si>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</si>
  <si>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</si>
  <si>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</si>
  <si>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</si>
  <si>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</si>
  <si>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</si>
  <si>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</si>
  <si>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</si>
  <si>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</si>
  <si>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</si>
  <si>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</si>
  <si>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</si>
  <si>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</si>
  <si>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</si>
  <si>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</si>
  <si>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</si>
  <si>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</si>
  <si>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</si>
  <si>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</si>
  <si>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</si>
  <si>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</si>
  <si>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</si>
  <si>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</si>
  <si>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</si>
  <si>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</si>
  <si>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</si>
  <si>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</si>
  <si>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</si>
  <si>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</si>
  <si>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</si>
  <si>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</si>
  <si>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</si>
  <si>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</si>
  <si>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</si>
  <si>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</si>
  <si>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</si>
  <si>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</si>
  <si>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</si>
  <si>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</si>
  <si>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</si>
  <si>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</si>
  <si>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</si>
  <si>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</si>
  <si>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</si>
  <si>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</si>
  <si>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</si>
  <si>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</si>
  <si>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</si>
  <si>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</si>
  <si>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</si>
  <si>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</si>
  <si>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</si>
  <si>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</si>
  <si>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</si>
  <si>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</si>
  <si>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</si>
  <si>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</si>
  <si>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</si>
  <si>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</si>
  <si>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</si>
  <si>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</si>
  <si>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</si>
  <si>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</si>
  <si>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</si>
  <si>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</si>
  <si>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</si>
  <si>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</si>
  <si>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</si>
  <si>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</si>
  <si>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</si>
  <si>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</si>
  <si>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</si>
  <si>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</si>
  <si>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</si>
  <si>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</si>
  <si>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</si>
  <si>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</si>
  <si>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</si>
  <si>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</si>
  <si>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</si>
  <si>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</si>
  <si>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</si>
  <si>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</si>
  <si>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</si>
  <si>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</si>
  <si>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</si>
  <si>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</si>
  <si>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</si>
  <si>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</si>
  <si>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</si>
  <si>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</si>
  <si>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</si>
  <si>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</si>
  <si>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</si>
  <si>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</si>
  <si>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</si>
  <si>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</si>
  <si>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</si>
  <si>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</si>
  <si>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</si>
  <si>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</si>
  <si>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</si>
  <si>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</si>
  <si>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</si>
  <si>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</si>
  <si>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</si>
  <si>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</si>
  <si>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</si>
  <si>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</si>
  <si>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</si>
  <si>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</si>
  <si>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</si>
  <si>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</si>
  <si>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</si>
  <si>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</si>
  <si>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</si>
  <si>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</si>
  <si>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</si>
  <si>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</si>
  <si>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</si>
  <si>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</si>
  <si>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</si>
  <si>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</si>
  <si>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</si>
  <si>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</si>
  <si>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</si>
  <si>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</si>
  <si>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</si>
  <si>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</si>
  <si>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</si>
  <si>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</si>
  <si>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</si>
  <si>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</si>
  <si>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</si>
  <si>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</si>
  <si>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</si>
  <si>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</si>
  <si>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</si>
  <si>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</si>
  <si>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</si>
  <si>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</si>
  <si>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</si>
  <si>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</si>
  <si>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</si>
  <si>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</si>
  <si>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</si>
  <si>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</si>
  <si>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</si>
  <si>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</si>
  <si>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</si>
  <si>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</si>
  <si>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</si>
  <si>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</si>
  <si>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</si>
  <si>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</si>
  <si>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</si>
  <si>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</si>
  <si>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</si>
  <si>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</si>
  <si>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</si>
  <si>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</si>
  <si>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</si>
  <si>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</si>
  <si>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</si>
  <si>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</si>
  <si>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</si>
  <si>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</si>
  <si>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</si>
  <si>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</si>
  <si>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</si>
  <si>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</si>
  <si>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</si>
  <si>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</si>
  <si>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</si>
  <si>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</si>
  <si>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</si>
  <si>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</si>
  <si>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</si>
  <si>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</si>
  <si>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</si>
  <si>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</si>
  <si>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</si>
  <si>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</si>
  <si>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</si>
  <si>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</si>
  <si>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</si>
  <si>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</si>
  <si>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</si>
  <si>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</si>
  <si>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</si>
  <si>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</si>
  <si>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</si>
  <si>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</si>
  <si>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</si>
  <si>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</si>
  <si>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</si>
  <si>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</si>
  <si>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</si>
  <si>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</si>
  <si>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</si>
  <si>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</si>
  <si>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</si>
  <si>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</si>
  <si>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</si>
  <si>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</si>
  <si>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</si>
  <si>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</si>
  <si>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</si>
  <si>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</si>
  <si>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</si>
  <si>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</si>
  <si>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</si>
  <si>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</si>
  <si>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</si>
  <si>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</si>
  <si>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</si>
  <si>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</si>
  <si>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</si>
  <si>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</si>
  <si>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</si>
  <si>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</si>
  <si>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</si>
  <si>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</si>
  <si>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</si>
  <si>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</si>
  <si>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</si>
  <si>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</si>
  <si>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</si>
  <si>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</si>
  <si>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</si>
  <si>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</si>
  <si>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</si>
  <si>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</si>
  <si>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</si>
  <si>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</si>
  <si>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</si>
  <si>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</si>
  <si>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</si>
  <si>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</si>
  <si>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</si>
  <si>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</si>
  <si>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</si>
  <si>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</si>
  <si>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</si>
  <si>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</si>
  <si>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</si>
  <si>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</si>
  <si>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</si>
  <si>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</si>
  <si>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</si>
  <si>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</si>
  <si>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</si>
  <si>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</si>
  <si>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</si>
  <si>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</si>
  <si>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</si>
  <si>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</si>
  <si>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</si>
  <si>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</si>
  <si>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</si>
  <si>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</si>
  <si>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</si>
  <si>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</si>
  <si>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</si>
  <si>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</si>
  <si>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</si>
  <si>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</si>
  <si>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</si>
  <si>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</si>
  <si>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</si>
  <si>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</si>
  <si>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</si>
  <si>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</si>
  <si>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</si>
  <si>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</si>
  <si>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</si>
  <si>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</si>
  <si>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</si>
  <si>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</si>
  <si>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</si>
  <si>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</si>
  <si>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</si>
  <si>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</si>
  <si>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</si>
  <si>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</si>
  <si>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</si>
  <si>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</si>
  <si>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</si>
  <si>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</si>
  <si>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</si>
  <si>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</si>
  <si>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</si>
  <si>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</si>
  <si>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</si>
  <si>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</si>
  <si>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</si>
  <si>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</si>
  <si>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</si>
  <si>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</si>
  <si>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</si>
  <si>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</si>
  <si>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</si>
  <si>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</si>
  <si>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</si>
  <si>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</si>
  <si>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</si>
  <si>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</si>
  <si>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</si>
  <si>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</si>
  <si>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</si>
  <si>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</si>
  <si>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</si>
  <si>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</si>
  <si>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</si>
  <si>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</si>
  <si>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</si>
  <si>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</si>
  <si>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</si>
  <si>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</si>
  <si>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</si>
  <si>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</si>
  <si>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</si>
  <si>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</si>
  <si>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</si>
  <si>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</si>
  <si>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</si>
  <si>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</si>
  <si>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</si>
  <si>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</si>
  <si>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</si>
  <si>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</si>
  <si>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</si>
  <si>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</si>
  <si>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</si>
  <si>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</si>
  <si>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</si>
  <si>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</si>
  <si>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</si>
  <si>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</si>
  <si>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</si>
  <si>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</si>
  <si>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</si>
  <si>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</si>
  <si>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</si>
  <si>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</si>
  <si>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</si>
  <si>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</si>
  <si>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</si>
  <si>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</si>
  <si>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</si>
  <si>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</si>
  <si>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</si>
  <si>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</si>
  <si>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</si>
  <si>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</si>
  <si>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</si>
  <si>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</si>
  <si>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</si>
  <si>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</si>
  <si>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</si>
  <si>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</si>
  <si>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</si>
  <si>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</si>
  <si>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</si>
  <si>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</si>
  <si>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</si>
  <si>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</si>
  <si>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</si>
  <si>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</si>
  <si>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</si>
  <si>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</si>
  <si>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</si>
  <si>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</si>
  <si>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</si>
  <si>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</si>
  <si>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</si>
  <si>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</si>
  <si>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</si>
  <si>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</si>
  <si>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</si>
  <si>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</si>
  <si>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</si>
  <si>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</si>
  <si>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</si>
  <si>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</si>
  <si>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</si>
  <si>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</si>
  <si>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</si>
  <si>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</si>
  <si>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</si>
  <si>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</si>
  <si>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</si>
  <si>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</si>
  <si>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</si>
  <si>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</si>
  <si>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</si>
  <si>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</si>
  <si>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</si>
  <si>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</si>
  <si>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</si>
  <si>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</si>
  <si>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</si>
  <si>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</si>
  <si>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</si>
  <si>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</si>
  <si>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</si>
  <si>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</si>
  <si>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</si>
  <si>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</si>
  <si>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</si>
  <si>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</si>
  <si>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</si>
  <si>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</si>
  <si>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</si>
  <si>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</si>
  <si>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</si>
  <si>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</si>
  <si>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</si>
  <si>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</si>
  <si>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</si>
  <si>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</si>
  <si>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</si>
  <si>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</si>
  <si>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</si>
  <si>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</si>
  <si>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</si>
  <si>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</si>
  <si>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</si>
  <si>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</si>
  <si>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</si>
  <si>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</si>
  <si>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</si>
  <si>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</si>
  <si>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</si>
  <si>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</si>
  <si>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</si>
  <si>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</si>
  <si>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</si>
  <si>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</si>
  <si>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</si>
  <si>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</si>
  <si>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</si>
  <si>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</si>
  <si>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</si>
  <si>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</si>
  <si>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</si>
  <si>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</si>
  <si>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</si>
  <si>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</si>
  <si>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</si>
  <si>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</si>
  <si>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</si>
  <si>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</si>
  <si>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</si>
  <si>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</si>
  <si>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</si>
  <si>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</si>
  <si>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</si>
  <si>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</si>
  <si>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</si>
  <si>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</si>
  <si>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</si>
  <si>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</si>
  <si>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</si>
  <si>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</si>
  <si>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</si>
  <si>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</si>
  <si>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</si>
  <si>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</si>
  <si>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</si>
  <si>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</si>
  <si>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</si>
  <si>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</si>
  <si>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</si>
  <si>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</si>
  <si>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</si>
  <si>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</si>
  <si>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</si>
  <si>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</si>
  <si>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</si>
  <si>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</si>
  <si>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</si>
  <si>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</si>
  <si>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</si>
  <si>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</si>
  <si>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</si>
  <si>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</si>
  <si>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</si>
  <si>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</si>
  <si>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</si>
  <si>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</si>
  <si>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</si>
  <si>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</si>
  <si>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</si>
  <si>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</si>
  <si>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</si>
  <si>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</si>
  <si>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</si>
  <si>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</si>
  <si>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</si>
  <si>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</si>
  <si>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</si>
  <si>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</si>
  <si>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</si>
  <si>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</si>
  <si>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</si>
  <si>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</si>
  <si>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</si>
  <si>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</si>
  <si>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</si>
  <si>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</si>
  <si>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</si>
  <si>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</si>
  <si>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</si>
  <si>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</si>
  <si>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</si>
  <si>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</si>
  <si>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</si>
  <si>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</si>
  <si>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</si>
  <si>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</si>
  <si>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</si>
  <si>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</si>
  <si>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</si>
  <si>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</si>
  <si>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</si>
  <si>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</si>
  <si>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</si>
  <si>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</si>
  <si>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</si>
  <si>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</si>
  <si>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</si>
  <si>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</si>
  <si>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</si>
  <si>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</si>
  <si>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</si>
  <si>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</si>
  <si>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</si>
  <si>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</si>
  <si>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</si>
  <si>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</si>
  <si>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</si>
  <si>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</si>
  <si>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</si>
  <si>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</si>
  <si>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</si>
  <si>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</si>
  <si>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</si>
  <si>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</si>
  <si>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</si>
  <si>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</si>
  <si>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</si>
  <si>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</si>
  <si>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</si>
  <si>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</si>
  <si>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</si>
  <si>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</si>
  <si>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</si>
  <si>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</si>
  <si>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</si>
  <si>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</si>
  <si>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</si>
  <si>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</si>
  <si>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</si>
  <si>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</si>
  <si>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</si>
  <si>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</si>
  <si>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</si>
  <si>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</si>
  <si>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</si>
  <si>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</si>
  <si>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</si>
  <si>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</si>
  <si>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</si>
  <si>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</si>
  <si>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</si>
  <si>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</si>
  <si>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</si>
  <si>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</si>
  <si>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</si>
  <si>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</si>
  <si>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</si>
  <si>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</si>
  <si>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</si>
  <si>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</si>
  <si>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</si>
  <si>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</si>
  <si>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</si>
  <si>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</si>
  <si>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</si>
  <si>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</si>
  <si>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</si>
  <si>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</si>
  <si>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</si>
  <si>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</si>
  <si>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</si>
  <si>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</si>
  <si>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</si>
  <si>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</si>
  <si>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</si>
  <si>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</si>
  <si>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</si>
  <si>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</si>
  <si>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</si>
  <si>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</si>
  <si>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</si>
  <si>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</si>
  <si>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</si>
  <si>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</si>
  <si>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</si>
  <si>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</si>
  <si>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</si>
  <si>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</si>
  <si>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</si>
  <si>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</si>
  <si>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</si>
  <si>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</si>
  <si>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</si>
  <si>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</si>
  <si>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</si>
  <si>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</si>
  <si>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</si>
  <si>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</si>
  <si>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</si>
  <si>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</si>
  <si>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</si>
  <si>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</si>
  <si>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</si>
  <si>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</si>
  <si>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</si>
  <si>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</si>
  <si>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</si>
  <si>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</si>
  <si>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</si>
  <si>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</si>
  <si>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</si>
  <si>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</si>
  <si>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</si>
  <si>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</si>
  <si>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</si>
  <si>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</si>
  <si>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</si>
  <si>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</si>
  <si>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</si>
  <si>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</si>
  <si>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</si>
  <si>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</si>
  <si>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</si>
  <si>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</si>
  <si>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</si>
  <si>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</si>
  <si>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</si>
  <si>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</si>
  <si>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</si>
  <si>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</si>
  <si>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</si>
  <si>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</si>
  <si>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</si>
  <si>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</si>
  <si>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</si>
  <si>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</si>
  <si>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</si>
  <si>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</si>
  <si>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</si>
  <si>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</si>
  <si>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</si>
  <si>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</si>
  <si>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</si>
  <si>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</si>
  <si>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</si>
  <si>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</si>
  <si>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</si>
  <si>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</si>
  <si>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</si>
  <si>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</si>
  <si>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</si>
  <si>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</si>
  <si>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</si>
  <si>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</si>
  <si>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</si>
  <si>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</si>
  <si>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</si>
  <si>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</si>
  <si>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</si>
  <si>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</si>
  <si>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</si>
  <si>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</si>
  <si>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</si>
  <si>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</si>
  <si>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</si>
  <si>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</si>
  <si>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</si>
  <si>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</si>
  <si>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</si>
  <si>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</si>
  <si>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</si>
  <si>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</si>
  <si>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</si>
  <si>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</si>
  <si>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</si>
  <si>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</si>
  <si>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</si>
  <si>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</si>
  <si>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</si>
  <si>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</si>
  <si>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</si>
  <si>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</si>
  <si>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</si>
  <si>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</si>
  <si>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</si>
  <si>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</si>
  <si>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</si>
  <si>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</si>
  <si>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</si>
  <si>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</si>
  <si>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</si>
  <si>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</si>
  <si>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</si>
  <si>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</si>
  <si>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</si>
  <si>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</si>
  <si>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</si>
  <si>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</si>
  <si>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</si>
  <si>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</si>
  <si>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</si>
  <si>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</si>
  <si>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</si>
  <si>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</si>
  <si>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</si>
  <si>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</si>
  <si>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</si>
  <si>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</si>
  <si>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</si>
  <si>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</si>
  <si>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</si>
  <si>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</si>
  <si>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</si>
  <si>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</si>
  <si>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</si>
  <si>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</si>
  <si>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</si>
  <si>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</si>
  <si>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</si>
  <si>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</si>
  <si>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</si>
  <si>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</si>
  <si>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</si>
  <si>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</si>
  <si>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</si>
  <si>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</si>
  <si>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</si>
  <si>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</si>
  <si>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</si>
  <si>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</si>
  <si>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</si>
  <si>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</si>
  <si>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</si>
  <si>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</si>
  <si>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</si>
  <si>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</si>
  <si>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</si>
  <si>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</si>
  <si>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</si>
  <si>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</si>
  <si>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</si>
  <si>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</si>
  <si>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</si>
  <si>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</si>
  <si>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</si>
  <si>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</si>
  <si>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</si>
  <si>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</si>
  <si>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</si>
  <si>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</si>
  <si>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</si>
  <si>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</si>
  <si>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</si>
  <si>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</si>
  <si>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</si>
  <si>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</si>
  <si>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</si>
  <si>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</si>
  <si>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</si>
  <si>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</si>
  <si>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</si>
  <si>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</si>
  <si>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</si>
  <si>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</si>
  <si>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</si>
  <si>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</si>
  <si>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</si>
  <si>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</si>
  <si>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</si>
  <si>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</si>
  <si>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</si>
  <si>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</si>
  <si>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</si>
  <si>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</si>
  <si>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</si>
  <si>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</si>
  <si>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</si>
  <si>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</si>
  <si>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</si>
  <si>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</si>
  <si>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</si>
  <si>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</si>
  <si>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</si>
  <si>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</si>
  <si>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</si>
  <si>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</si>
  <si>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</si>
  <si>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</si>
  <si>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</si>
  <si>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</si>
  <si>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</si>
  <si>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</si>
  <si>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</si>
  <si>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</si>
  <si>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</si>
  <si>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</si>
  <si>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</si>
  <si>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</si>
  <si>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</si>
  <si>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</si>
  <si>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</si>
  <si>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</si>
  <si>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</si>
  <si>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</si>
  <si>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</si>
  <si>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</si>
  <si>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</si>
  <si>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</si>
  <si>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</si>
  <si>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</si>
  <si>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</si>
  <si>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</si>
  <si>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</si>
  <si>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</si>
  <si>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</si>
  <si>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</si>
  <si>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</si>
  <si>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</si>
  <si>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</si>
  <si>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</si>
  <si>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</si>
  <si>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</si>
  <si>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</si>
  <si>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</si>
  <si>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</si>
  <si>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</si>
  <si>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</si>
  <si>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</si>
  <si>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</si>
  <si>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</si>
  <si>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</si>
  <si>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</si>
  <si>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</si>
  <si>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</si>
  <si>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</si>
  <si>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</si>
  <si>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</si>
  <si>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</si>
  <si>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</si>
  <si>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</si>
  <si>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</si>
  <si>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</si>
  <si>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</si>
  <si>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</si>
  <si>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</si>
  <si>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</si>
  <si>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</si>
  <si>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</si>
  <si>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</si>
  <si>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</si>
  <si>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</si>
  <si>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</si>
  <si>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</si>
  <si>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</si>
  <si>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</si>
  <si>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</si>
  <si>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</si>
  <si>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</si>
  <si>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</si>
  <si>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</si>
  <si>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</si>
  <si>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</si>
  <si>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</si>
  <si>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</si>
  <si>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</si>
  <si>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</si>
  <si>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</si>
  <si>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</si>
  <si>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</si>
  <si>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</si>
  <si>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</si>
  <si>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</si>
  <si>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</si>
  <si>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</si>
  <si>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</si>
  <si>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</si>
  <si>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</si>
  <si>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</si>
  <si>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</si>
  <si>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</si>
  <si>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</si>
  <si>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</si>
  <si>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</si>
  <si>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</si>
  <si>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</si>
  <si>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</si>
  <si>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</si>
  <si>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</si>
  <si>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</si>
  <si>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</si>
  <si>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</si>
  <si>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</si>
  <si>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</si>
  <si>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</si>
  <si>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</si>
  <si>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</si>
  <si>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</si>
  <si>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</si>
  <si>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</si>
  <si>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</si>
  <si>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</si>
  <si>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</si>
  <si>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</si>
  <si>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</si>
  <si>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</si>
  <si>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</si>
  <si>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</si>
  <si>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</si>
  <si>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</si>
  <si>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</si>
  <si>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</si>
  <si>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</si>
  <si>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</si>
  <si>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</si>
  <si>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</si>
  <si>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</si>
  <si>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</si>
  <si>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</si>
  <si>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</si>
  <si>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</si>
  <si>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</si>
  <si>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</si>
  <si>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</si>
  <si>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</si>
  <si>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</si>
  <si>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</si>
  <si>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</si>
  <si>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</si>
  <si>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</si>
  <si>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</si>
  <si>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</si>
  <si>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</si>
  <si>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</si>
  <si>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</si>
  <si>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</si>
  <si>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</si>
  <si>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</si>
  <si>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</si>
  <si>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</si>
  <si>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</si>
  <si>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</si>
  <si>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</si>
  <si>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</si>
  <si>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</si>
  <si>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</si>
  <si>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</si>
  <si>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</si>
  <si>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</si>
  <si>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</si>
  <si>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</si>
  <si>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</si>
  <si>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</si>
  <si>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</si>
  <si>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</si>
  <si>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</si>
  <si>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</si>
  <si>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</si>
  <si>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</si>
  <si>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</si>
  <si>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</si>
  <si>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</si>
  <si>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</si>
  <si>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</si>
  <si>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</si>
  <si>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</si>
  <si>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</si>
  <si>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</si>
  <si>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</si>
  <si>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</si>
  <si>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</si>
  <si>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</si>
  <si>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</si>
  <si>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</si>
  <si>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</si>
  <si>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</si>
  <si>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</si>
  <si>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</si>
  <si>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</si>
  <si>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</si>
  <si>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</si>
  <si>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</si>
  <si>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</si>
  <si>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</si>
  <si>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</si>
  <si>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</si>
  <si>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</si>
  <si>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</si>
  <si>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</si>
  <si>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</si>
  <si>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</si>
  <si>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</si>
  <si>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</si>
  <si>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</si>
  <si>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</si>
  <si>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</si>
  <si>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</si>
  <si>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</si>
  <si>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</si>
  <si>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</si>
  <si>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</si>
  <si>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</si>
  <si>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</si>
  <si>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</si>
  <si>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</si>
  <si>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</si>
  <si>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</si>
  <si>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</si>
  <si>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</si>
  <si>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</si>
  <si>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</si>
  <si>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</si>
  <si>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</si>
  <si>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</si>
  <si>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</si>
  <si>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</si>
  <si>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</si>
  <si>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</si>
  <si>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</si>
  <si>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</si>
  <si>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</si>
  <si>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</si>
  <si>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</si>
  <si>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</si>
  <si>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</si>
  <si>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</si>
  <si>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</si>
  <si>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</si>
  <si>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</si>
  <si>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</si>
  <si>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</si>
  <si>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</si>
  <si>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</si>
  <si>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</si>
  <si>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</si>
  <si>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</si>
  <si>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</si>
  <si>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</si>
  <si>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</si>
  <si>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</si>
  <si>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</si>
  <si>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</si>
  <si>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</si>
  <si>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</si>
  <si>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</si>
  <si>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</si>
  <si>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</si>
  <si>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</si>
  <si>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</si>
  <si>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</si>
  <si>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</si>
  <si>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</si>
  <si>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</si>
  <si>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</si>
  <si>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</si>
  <si>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</si>
  <si>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</si>
  <si>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</si>
  <si>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</si>
  <si>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</si>
  <si>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</si>
  <si>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</si>
  <si>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</si>
  <si>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</si>
  <si>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</si>
  <si>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</si>
  <si>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</si>
  <si>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</si>
  <si>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</si>
  <si>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</si>
  <si>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</si>
  <si>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</si>
  <si>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</si>
  <si>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</si>
  <si>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</si>
  <si>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</si>
  <si>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</si>
  <si>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</si>
  <si>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</si>
  <si>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</si>
  <si>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</si>
  <si>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</si>
  <si>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</si>
  <si>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</si>
  <si>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</si>
  <si>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</si>
  <si>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</si>
  <si>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</si>
  <si>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</si>
  <si>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</si>
  <si>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</si>
  <si>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</si>
  <si>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</si>
  <si>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</si>
  <si>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</si>
  <si>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</si>
  <si>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</si>
  <si>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</si>
  <si>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</si>
  <si>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</si>
  <si>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</si>
  <si>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</si>
  <si>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</si>
  <si>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</si>
  <si>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</si>
  <si>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</si>
  <si>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</si>
  <si>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</si>
  <si>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</si>
  <si>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</si>
  <si>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</si>
  <si>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</si>
  <si>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</si>
  <si>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</si>
  <si>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</si>
  <si>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</si>
  <si>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</si>
  <si>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</si>
  <si>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</si>
  <si>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</si>
  <si>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</si>
  <si>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</si>
  <si>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</si>
  <si>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</si>
  <si>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</si>
  <si>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</si>
  <si>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</si>
  <si>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</si>
  <si>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</si>
  <si>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</si>
  <si>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</si>
  <si>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</si>
  <si>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</si>
  <si>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</si>
  <si>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</si>
  <si>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</si>
  <si>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</si>
  <si>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</si>
  <si>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</si>
  <si>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</si>
  <si>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</si>
  <si>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</si>
  <si>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</si>
  <si>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</si>
  <si>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</si>
  <si>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</si>
  <si>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</si>
  <si>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</si>
  <si>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</si>
  <si>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</si>
  <si>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</si>
  <si>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</si>
  <si>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</si>
  <si>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</si>
  <si>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</si>
  <si>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</si>
  <si>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</si>
  <si>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</si>
  <si>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</si>
  <si>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</si>
  <si>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</si>
  <si>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</si>
  <si>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</si>
  <si>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</si>
  <si>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</si>
  <si>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</si>
  <si>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</si>
  <si>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</si>
  <si>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</si>
  <si>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</si>
  <si>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</si>
  <si>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</si>
  <si>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</si>
  <si>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</si>
  <si>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</si>
  <si>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</si>
  <si>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</si>
  <si>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</si>
  <si>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</si>
  <si>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</si>
  <si>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</si>
  <si>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</si>
  <si>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</si>
  <si>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</si>
  <si>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</si>
  <si>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</si>
  <si>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</si>
  <si>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</si>
  <si>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</si>
  <si>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</si>
  <si>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</si>
  <si>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</si>
  <si>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</si>
  <si>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</si>
  <si>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</si>
  <si>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</si>
  <si>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</si>
  <si>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</si>
  <si>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</si>
  <si>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</si>
  <si>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</si>
  <si>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</si>
  <si>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</si>
  <si>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</si>
  <si>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</si>
  <si>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</si>
  <si>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</si>
  <si>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</si>
  <si>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</si>
  <si>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</si>
  <si>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</si>
  <si>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</si>
  <si>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</si>
  <si>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</si>
  <si>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</si>
  <si>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</si>
  <si>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</si>
  <si>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</si>
  <si>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</si>
  <si>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</si>
  <si>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</si>
  <si>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</si>
  <si>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</si>
  <si>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</si>
  <si>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</si>
  <si>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</si>
  <si>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</si>
  <si>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</si>
  <si>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</si>
  <si>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</si>
  <si>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</si>
  <si>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</si>
  <si>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</si>
  <si>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</si>
  <si>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</si>
  <si>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</si>
  <si>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</si>
  <si>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</si>
  <si>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</si>
  <si>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</si>
  <si>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</si>
  <si>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</si>
  <si>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</si>
  <si>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</si>
  <si>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</si>
  <si>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</si>
  <si>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</si>
  <si>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</si>
  <si>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</si>
  <si>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</si>
  <si>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</si>
  <si>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</si>
  <si>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</si>
  <si>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</si>
  <si>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</si>
  <si>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</si>
  <si>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</si>
  <si>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</si>
  <si>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</si>
  <si>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</si>
  <si>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</si>
  <si>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</si>
  <si>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</si>
  <si>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</si>
  <si>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</si>
  <si>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</si>
  <si>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</si>
  <si>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</si>
  <si>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</si>
  <si>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</si>
  <si>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</si>
  <si>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</si>
  <si>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</si>
  <si>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</si>
  <si>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</si>
  <si>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</si>
  <si>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</si>
  <si>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</si>
  <si>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</si>
  <si>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</si>
  <si>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</si>
  <si>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</si>
  <si>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</si>
  <si>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</si>
  <si>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</si>
  <si>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</si>
  <si>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</si>
  <si>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</si>
  <si>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</si>
  <si>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</si>
  <si>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</si>
  <si>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</si>
  <si>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</si>
  <si>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</si>
  <si>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</si>
  <si>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</si>
  <si>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</si>
  <si>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</si>
  <si>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</si>
  <si>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</si>
  <si>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</si>
  <si>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</si>
  <si>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</si>
  <si>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</si>
  <si>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</si>
  <si>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</si>
  <si>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</si>
  <si>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</si>
  <si>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</si>
  <si>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</si>
  <si>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</si>
  <si>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</si>
  <si>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</si>
  <si>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</si>
  <si>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</si>
  <si>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</si>
  <si>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</si>
  <si>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</si>
  <si>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</si>
  <si>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</si>
  <si>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</si>
  <si>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</si>
  <si>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</si>
  <si>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</si>
  <si>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</si>
  <si>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</si>
  <si>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</si>
  <si>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</si>
  <si>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</si>
  <si>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</si>
  <si>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</si>
  <si>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</si>
  <si>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</si>
  <si>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</si>
  <si>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</si>
  <si>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</si>
  <si>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</si>
  <si>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</si>
  <si>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</si>
  <si>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</si>
  <si>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</si>
  <si>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</si>
  <si>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</si>
  <si>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</si>
  <si>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</si>
  <si>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</si>
  <si>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</si>
  <si>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</si>
  <si>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</si>
  <si>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</si>
  <si>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</si>
  <si>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</si>
  <si>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</si>
  <si>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</si>
  <si>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</si>
  <si>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</si>
  <si>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</si>
  <si>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</si>
  <si>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</si>
  <si>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</si>
  <si>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</si>
  <si>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</si>
  <si>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</si>
  <si>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</si>
  <si>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</si>
  <si>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</si>
  <si>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</si>
  <si>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</si>
  <si>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</si>
  <si>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</si>
  <si>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</si>
  <si>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</si>
  <si>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</si>
  <si>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</si>
  <si>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</si>
  <si>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</si>
  <si>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</si>
  <si>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</si>
  <si>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</si>
  <si>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</si>
  <si>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</si>
  <si>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</si>
  <si>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</si>
  <si>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</si>
  <si>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</si>
  <si>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</si>
  <si>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</si>
  <si>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</si>
  <si>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</si>
  <si>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</si>
  <si>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</si>
  <si>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</si>
  <si>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</si>
  <si>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</si>
  <si>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</si>
  <si>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</si>
  <si>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</si>
  <si>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</si>
  <si>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</si>
  <si>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</si>
  <si>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</si>
  <si>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</si>
  <si>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</si>
  <si>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</si>
  <si>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</si>
  <si>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</si>
  <si>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</si>
  <si>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</si>
  <si>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</si>
  <si>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</si>
  <si>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</si>
  <si>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</si>
  <si>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</si>
  <si>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</si>
  <si>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</si>
  <si>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</si>
  <si>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</si>
  <si>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</si>
  <si>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</si>
  <si>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</si>
  <si>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</si>
  <si>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</si>
  <si>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</si>
  <si>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</si>
  <si>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</si>
  <si>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</si>
  <si>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</si>
  <si>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</si>
  <si>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</si>
  <si>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</si>
  <si>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</si>
  <si>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</si>
  <si>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</si>
  <si>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</si>
  <si>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</si>
  <si>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</si>
  <si>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</si>
  <si>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</si>
  <si>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</si>
  <si>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</si>
  <si>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</si>
  <si>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</si>
  <si>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</si>
  <si>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</si>
  <si>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</si>
  <si>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</si>
  <si>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</si>
  <si>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</si>
  <si>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</si>
  <si>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</si>
  <si>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</si>
  <si>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</si>
  <si>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</si>
  <si>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</si>
  <si>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</si>
  <si>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</si>
  <si>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</si>
  <si>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</si>
  <si>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</si>
  <si>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</si>
  <si>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</si>
  <si>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</si>
  <si>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</si>
  <si>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</si>
  <si>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</si>
  <si>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</si>
  <si>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</si>
  <si>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</si>
  <si>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</si>
  <si>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</si>
  <si>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</si>
  <si>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</si>
  <si>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</si>
  <si>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</si>
  <si>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</si>
  <si>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</si>
  <si>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</si>
  <si>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</si>
  <si>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</si>
  <si>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</si>
  <si>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</si>
  <si>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</si>
  <si>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</si>
  <si>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</si>
  <si>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</si>
  <si>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</si>
  <si>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</si>
  <si>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</si>
  <si>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</si>
  <si>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</si>
  <si>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</si>
  <si>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</si>
  <si>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</si>
  <si>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</si>
  <si>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</si>
  <si>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</si>
  <si>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</si>
  <si>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</si>
  <si>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</si>
  <si>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</si>
  <si>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</si>
  <si>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</si>
  <si>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</si>
  <si>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</si>
  <si>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</si>
  <si>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</si>
  <si>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</si>
  <si>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</si>
  <si>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</si>
  <si>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</si>
  <si>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</si>
  <si>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</si>
  <si>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</si>
  <si>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</si>
  <si>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</si>
  <si>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</si>
  <si>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</si>
  <si>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</si>
  <si>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</si>
  <si>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</si>
  <si>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</si>
  <si>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</si>
  <si>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</si>
  <si>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</si>
  <si>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</si>
  <si>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</si>
  <si>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</si>
  <si>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</si>
  <si>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</si>
  <si>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</si>
  <si>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</si>
  <si>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</si>
  <si>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</si>
  <si>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</si>
  <si>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</si>
  <si>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</si>
  <si>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</si>
  <si>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</si>
  <si>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</si>
  <si>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</si>
  <si>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</si>
  <si>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</si>
  <si>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</si>
  <si>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</si>
  <si>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</si>
  <si>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</si>
  <si>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</si>
  <si>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</si>
  <si>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</si>
  <si>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</si>
  <si>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</si>
  <si>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</si>
  <si>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</si>
  <si>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</si>
  <si>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</si>
  <si>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</si>
  <si>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</si>
  <si>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</si>
  <si>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</si>
  <si>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</si>
  <si>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</si>
  <si>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</si>
  <si>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</si>
  <si>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</si>
  <si>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</si>
  <si>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</si>
  <si>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</si>
  <si>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</si>
  <si>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</si>
  <si>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</si>
  <si>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</si>
  <si>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</si>
  <si>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</si>
  <si>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</si>
  <si>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</si>
  <si>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</si>
  <si>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</si>
  <si>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</si>
  <si>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</si>
  <si>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</si>
  <si>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</si>
  <si>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</si>
  <si>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</si>
  <si>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</si>
  <si>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</si>
  <si>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</si>
  <si>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</si>
  <si>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</si>
  <si>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</si>
  <si>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</si>
  <si>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</si>
  <si>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</si>
  <si>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</si>
  <si>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</si>
  <si>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</si>
  <si>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</si>
  <si>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</si>
  <si>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</si>
  <si>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</si>
  <si>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</si>
  <si>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</si>
  <si>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</si>
  <si>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</si>
  <si>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</si>
  <si>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</si>
  <si>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</si>
  <si>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</si>
  <si>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</si>
  <si>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</si>
  <si>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</si>
  <si>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</si>
  <si>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</si>
  <si>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</si>
  <si>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</si>
  <si>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</si>
  <si>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</si>
  <si>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</si>
  <si>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</si>
  <si>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</si>
  <si>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</si>
  <si>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</si>
  <si>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</si>
  <si>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</si>
  <si>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</si>
  <si>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</si>
  <si>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</si>
  <si>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</si>
  <si>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</si>
  <si>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</si>
  <si>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</si>
  <si>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</si>
  <si>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</si>
  <si>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</si>
  <si>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</si>
  <si>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</si>
  <si>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</si>
  <si>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</si>
  <si>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</si>
  <si>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</si>
  <si>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</si>
  <si>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</si>
  <si>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</si>
  <si>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</si>
  <si>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</si>
  <si>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</si>
  <si>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</si>
  <si>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</si>
  <si>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</si>
  <si>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</si>
  <si>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</si>
  <si>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</si>
  <si>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</si>
  <si>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</si>
  <si>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</si>
  <si>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</si>
  <si>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</si>
  <si>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</si>
  <si>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</si>
  <si>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</si>
  <si>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</si>
  <si>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</si>
  <si>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</si>
  <si>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</si>
  <si>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</si>
  <si>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</si>
  <si>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</si>
  <si>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</si>
  <si>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</si>
  <si>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</si>
  <si>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</si>
  <si>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</si>
  <si>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</si>
  <si>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</si>
  <si>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</si>
  <si>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</si>
  <si>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</si>
  <si>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</si>
  <si>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</si>
  <si>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</si>
  <si>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</si>
  <si>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</si>
  <si>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</si>
  <si>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</si>
  <si>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</si>
  <si>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</si>
  <si>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</si>
  <si>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</si>
  <si>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</si>
  <si>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</si>
  <si>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</si>
  <si>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</si>
  <si>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</si>
  <si>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</si>
  <si>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</si>
  <si>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</si>
  <si>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</si>
  <si>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</si>
  <si>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</si>
  <si>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</si>
  <si>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</si>
  <si>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</si>
  <si>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</si>
  <si>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</si>
  <si>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</si>
  <si>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</si>
  <si>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</si>
  <si>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</si>
  <si>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</si>
  <si>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</si>
  <si>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</si>
  <si>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</si>
  <si>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</si>
  <si>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</si>
  <si>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</si>
  <si>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</si>
  <si>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</si>
  <si>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</si>
  <si>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</si>
  <si>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</si>
  <si>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</si>
  <si>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</si>
  <si>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</si>
  <si>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</si>
  <si>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</si>
  <si>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</si>
  <si>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</si>
  <si>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</si>
  <si>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</si>
  <si>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</si>
  <si>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</si>
  <si>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</si>
  <si>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</si>
  <si>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</si>
  <si>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</si>
  <si>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</si>
  <si>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</si>
  <si>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</si>
  <si>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</si>
  <si>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</si>
  <si>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</si>
  <si>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</si>
  <si>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</si>
  <si>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</si>
  <si>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</si>
  <si>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</si>
  <si>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</si>
  <si>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</si>
  <si>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</si>
  <si>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</si>
  <si>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</si>
  <si>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</si>
  <si>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</si>
  <si>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</si>
  <si>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</si>
  <si>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</si>
  <si>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</si>
  <si>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</si>
  <si>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</si>
  <si>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</si>
  <si>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</si>
  <si>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</si>
  <si>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</si>
  <si>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</si>
  <si>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</si>
  <si>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</si>
  <si>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</si>
  <si>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</si>
  <si>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</si>
  <si>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</si>
  <si>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</si>
  <si>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</si>
  <si>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</si>
  <si>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</si>
  <si>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</si>
  <si>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</si>
  <si>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</si>
  <si>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</si>
  <si>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</si>
  <si>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</si>
  <si>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</si>
  <si>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</si>
  <si>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</si>
  <si>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</si>
  <si>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</si>
  <si>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</si>
  <si>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</si>
  <si>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</si>
  <si>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</si>
  <si>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</si>
  <si>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</si>
  <si>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</si>
  <si>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</si>
  <si>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</si>
  <si>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</si>
  <si>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</si>
  <si>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</si>
  <si>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</si>
  <si>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</si>
  <si>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</si>
  <si>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</si>
  <si>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</si>
  <si>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</si>
  <si>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</si>
  <si>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</si>
  <si>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</si>
  <si>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</si>
  <si>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</si>
  <si>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</si>
  <si>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</si>
  <si>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</si>
  <si>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</si>
  <si>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</si>
  <si>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</si>
  <si>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</si>
  <si>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</si>
  <si>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</si>
  <si>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</si>
  <si>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</si>
  <si>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</si>
  <si>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</si>
  <si>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</si>
  <si>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</si>
  <si>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</si>
  <si>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</si>
  <si>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</si>
  <si>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</si>
  <si>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</si>
  <si>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</si>
  <si>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</si>
  <si>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</si>
  <si>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</si>
  <si>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</si>
  <si>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</si>
  <si>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</si>
  <si>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</si>
  <si>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</si>
  <si>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</si>
  <si>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</si>
  <si>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</si>
  <si>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</si>
  <si>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</si>
  <si>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</si>
  <si>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</si>
  <si>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</si>
  <si>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</si>
  <si>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</si>
  <si>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</si>
  <si>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</si>
  <si>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</si>
  <si>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</si>
  <si>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</si>
  <si>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</si>
  <si>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</si>
  <si>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</si>
  <si>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</si>
  <si>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</si>
  <si>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</si>
  <si>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</si>
  <si>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</si>
  <si>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</si>
  <si>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</si>
  <si>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</si>
  <si>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</si>
  <si>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</si>
  <si>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</si>
  <si>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</si>
  <si>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</si>
  <si>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</si>
  <si>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</si>
  <si>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</si>
  <si>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</si>
  <si>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</si>
  <si>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</si>
  <si>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</si>
  <si>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</si>
  <si>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</si>
  <si>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</si>
  <si>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</si>
  <si>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</si>
  <si>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</si>
  <si>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</si>
  <si>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</si>
  <si>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</si>
  <si>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</si>
  <si>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</si>
  <si>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</si>
  <si>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</si>
  <si>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</si>
  <si>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</si>
  <si>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</si>
  <si>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</si>
  <si>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</si>
  <si>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</si>
  <si>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</si>
  <si>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</si>
  <si>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</si>
  <si>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</si>
  <si>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</si>
  <si>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</si>
  <si>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</si>
  <si>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</si>
  <si>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</si>
  <si>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</si>
  <si>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</si>
  <si>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</si>
  <si>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</si>
  <si>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</si>
  <si>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</si>
  <si>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</si>
  <si>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</si>
  <si>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</si>
  <si>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</si>
  <si>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</si>
  <si>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</si>
  <si>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</si>
  <si>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</si>
  <si>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</si>
  <si>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</si>
  <si>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</si>
  <si>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</si>
  <si>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</si>
  <si>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</si>
  <si>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</si>
  <si>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</si>
  <si>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</si>
  <si>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</si>
  <si>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</si>
  <si>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</si>
  <si>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</si>
  <si>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</si>
  <si>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</si>
  <si>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</si>
  <si>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</si>
  <si>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</si>
  <si>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</si>
  <si>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</si>
  <si>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</si>
  <si>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</si>
  <si>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</si>
  <si>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</si>
  <si>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</si>
  <si>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</si>
  <si>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</si>
  <si>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</si>
  <si>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</si>
  <si>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</si>
  <si>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</si>
  <si>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</si>
  <si>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</si>
  <si>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</si>
  <si>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</si>
  <si>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</si>
  <si>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</si>
  <si>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</si>
  <si>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</si>
  <si>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</si>
  <si>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</si>
  <si>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</si>
  <si>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</si>
  <si>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</si>
  <si>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</si>
  <si>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</si>
  <si>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</si>
  <si>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</si>
  <si>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</si>
  <si>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</si>
  <si>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</si>
  <si>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</si>
  <si>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</si>
  <si>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</si>
  <si>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</si>
  <si>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</si>
  <si>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</si>
  <si>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</si>
  <si>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</si>
  <si>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</si>
  <si>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</si>
  <si>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</si>
  <si>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</si>
  <si>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</si>
  <si>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</si>
  <si>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</si>
  <si>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</si>
  <si>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</si>
  <si>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</si>
  <si>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</si>
  <si>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</si>
  <si>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</si>
  <si>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</si>
  <si>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</si>
  <si>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</si>
  <si>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</si>
  <si>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</si>
  <si>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</si>
  <si>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</si>
  <si>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</si>
  <si>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</si>
  <si>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</si>
  <si>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</si>
  <si>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</si>
  <si>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</si>
  <si>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</si>
  <si>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</si>
  <si>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</si>
  <si>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</si>
  <si>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</si>
  <si>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</si>
  <si>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</si>
  <si>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</si>
  <si>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</si>
  <si>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</si>
  <si>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</si>
  <si>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</si>
  <si>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</si>
  <si>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</si>
  <si>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</si>
  <si>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</si>
  <si>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</si>
  <si>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</si>
  <si>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</si>
  <si>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</si>
  <si>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</si>
  <si>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</si>
  <si>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</si>
  <si>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</si>
  <si>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</si>
  <si>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</si>
  <si>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</si>
  <si>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</si>
  <si>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</si>
  <si>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</si>
  <si>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</si>
  <si>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</si>
  <si>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</si>
  <si>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</si>
  <si>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</si>
  <si>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</si>
  <si>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</si>
  <si>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</si>
  <si>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</si>
  <si>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</si>
  <si>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</si>
  <si>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</si>
  <si>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</si>
  <si>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</si>
  <si>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</si>
  <si>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</si>
  <si>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</si>
  <si>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</si>
  <si>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</si>
  <si>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</si>
  <si>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</si>
  <si>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</si>
  <si>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</si>
  <si>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</si>
  <si>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</si>
  <si>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</si>
  <si>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</si>
  <si>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</si>
  <si>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</si>
  <si>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</si>
  <si>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</si>
  <si>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</si>
  <si>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</si>
  <si>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</si>
  <si>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</si>
  <si>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</si>
  <si>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</si>
  <si>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</si>
  <si>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</si>
  <si>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</si>
  <si>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</si>
  <si>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</si>
  <si>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</si>
  <si>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</si>
  <si>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</si>
  <si>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</si>
  <si>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</si>
  <si>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</si>
  <si>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</si>
  <si>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</si>
  <si>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</si>
  <si>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</si>
  <si>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</si>
  <si>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</si>
  <si>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</si>
  <si>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</si>
  <si>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</si>
  <si>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</si>
  <si>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</si>
  <si>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</si>
  <si>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</si>
  <si>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</si>
  <si>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</si>
  <si>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</si>
  <si>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</si>
  <si>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</si>
  <si>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</si>
  <si>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</si>
  <si>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</si>
  <si>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</si>
  <si>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</si>
  <si>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</si>
  <si>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</si>
  <si>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</si>
  <si>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</si>
  <si>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</si>
  <si>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</si>
  <si>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</si>
  <si>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</si>
  <si>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</si>
  <si>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</si>
  <si>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</si>
  <si>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</si>
  <si>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</si>
  <si>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</si>
  <si>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</si>
  <si>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</si>
  <si>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</si>
  <si>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</si>
  <si>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</si>
  <si>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</si>
  <si>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</si>
  <si>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</si>
  <si>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</si>
  <si>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</si>
  <si>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</si>
  <si>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</si>
  <si>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</si>
  <si>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</si>
  <si>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</si>
  <si>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</si>
  <si>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</si>
  <si>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</si>
  <si>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</si>
  <si>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</si>
  <si>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</si>
  <si>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</si>
  <si>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</si>
  <si>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</si>
  <si>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</si>
  <si>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</si>
  <si>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</si>
  <si>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</si>
  <si>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</si>
  <si>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</si>
  <si>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</si>
  <si>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</si>
  <si>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</si>
  <si>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</si>
  <si>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</si>
  <si>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</si>
  <si>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</si>
  <si>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</si>
  <si>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</si>
  <si>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</si>
  <si>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</si>
  <si>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</si>
  <si>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</si>
  <si>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</si>
  <si>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</si>
  <si>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</si>
  <si>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</si>
  <si>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</si>
  <si>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</si>
  <si>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</si>
  <si>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</si>
  <si>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</si>
  <si>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</si>
  <si>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</si>
  <si>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</si>
  <si>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</si>
  <si>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</si>
  <si>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</si>
  <si>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</si>
  <si>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</si>
  <si>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</si>
  <si>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</si>
  <si>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</si>
  <si>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</si>
  <si>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</si>
  <si>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</si>
  <si>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</si>
  <si>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</si>
  <si>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</si>
  <si>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</si>
  <si>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</si>
  <si>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</si>
  <si>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</si>
  <si>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</si>
  <si>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</si>
  <si>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</si>
  <si>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</si>
  <si>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</si>
  <si>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</si>
  <si>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</si>
  <si>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</si>
  <si>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</si>
  <si>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</si>
  <si>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</si>
  <si>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</si>
  <si>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</si>
  <si>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</si>
  <si>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</si>
  <si>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</si>
  <si>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</si>
  <si>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</si>
  <si>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</si>
  <si>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</si>
  <si>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</si>
  <si>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</si>
  <si>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</si>
  <si>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</si>
  <si>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</si>
  <si>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</si>
  <si>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</si>
  <si>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</si>
  <si>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</si>
  <si>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</si>
  <si>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</si>
  <si>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</si>
  <si>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</si>
  <si>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</si>
  <si>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</si>
  <si>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</si>
  <si>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</si>
  <si>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</si>
  <si>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</si>
  <si>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</si>
  <si>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</si>
  <si>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</si>
  <si>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</si>
  <si>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</si>
  <si>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</si>
  <si>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</si>
  <si>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</si>
  <si>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</si>
  <si>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</si>
  <si>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</si>
  <si>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</si>
  <si>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</si>
  <si>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</si>
  <si>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</si>
  <si>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</si>
  <si>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</si>
  <si>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</si>
  <si>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</si>
  <si>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</si>
  <si>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</si>
  <si>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</si>
  <si>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</si>
  <si>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</si>
  <si>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</si>
  <si>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</si>
  <si>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</si>
  <si>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</si>
  <si>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</si>
  <si>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</si>
  <si>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</si>
  <si>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</si>
  <si>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</si>
  <si>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</si>
  <si>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</si>
  <si>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</si>
  <si>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</si>
  <si>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</si>
  <si>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</si>
  <si>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</si>
  <si>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</si>
  <si>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</si>
  <si>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</si>
  <si>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</si>
  <si>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</si>
  <si>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</si>
  <si>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</si>
  <si>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</si>
  <si>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</si>
  <si>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</si>
  <si>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</si>
  <si>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</si>
  <si>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</si>
  <si>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</si>
  <si>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</si>
  <si>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</si>
  <si>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</si>
  <si>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</si>
  <si>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</si>
  <si>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</si>
  <si>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</si>
  <si>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</si>
  <si>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</si>
  <si>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</si>
  <si>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</si>
  <si>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</si>
  <si>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</si>
  <si>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</si>
  <si>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</si>
  <si>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</si>
  <si>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</si>
  <si>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</si>
  <si>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</si>
  <si>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</si>
  <si>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</si>
  <si>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</si>
  <si>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</si>
  <si>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</si>
  <si>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</si>
  <si>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</si>
  <si>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</si>
  <si>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</si>
  <si>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</si>
  <si>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</si>
  <si>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</si>
  <si>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</si>
  <si>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</si>
  <si>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</si>
  <si>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</si>
  <si>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</si>
  <si>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</si>
  <si>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</si>
  <si>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</si>
  <si>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</si>
  <si>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</si>
  <si>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</si>
  <si>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</si>
  <si>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</si>
  <si>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</si>
  <si>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</si>
  <si>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</si>
  <si>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</si>
  <si>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</si>
  <si>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</si>
  <si>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</si>
  <si>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</si>
  <si>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</si>
  <si>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</si>
  <si>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</si>
  <si>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</si>
  <si>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</si>
  <si>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</si>
  <si>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</si>
  <si>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</si>
  <si>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</si>
  <si>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</si>
  <si>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</si>
  <si>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</si>
  <si>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</si>
  <si>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</si>
  <si>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</si>
  <si>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</si>
  <si>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</si>
  <si>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</si>
  <si>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</si>
  <si>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</si>
  <si>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</si>
  <si>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</si>
  <si>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</si>
  <si>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</si>
  <si>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</si>
  <si>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</si>
  <si>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</si>
  <si>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</si>
  <si>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</si>
  <si>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</si>
  <si>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</si>
  <si>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</si>
  <si>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</si>
  <si>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</si>
  <si>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</si>
  <si>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</si>
  <si>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</si>
  <si>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</si>
  <si>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</si>
  <si>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</si>
  <si>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</si>
  <si>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</si>
  <si>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</si>
  <si>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</si>
  <si>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</si>
  <si>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</si>
  <si>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</si>
  <si>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</si>
  <si>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</si>
  <si>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</si>
  <si>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</si>
  <si>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</si>
  <si>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</si>
  <si>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</si>
  <si>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</si>
  <si>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</si>
  <si>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</si>
  <si>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</si>
  <si>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</si>
  <si>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</si>
  <si>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</si>
  <si>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</si>
  <si>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</si>
  <si>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</si>
  <si>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</si>
  <si>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</si>
  <si>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</si>
  <si>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</si>
  <si>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</si>
  <si>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</si>
  <si>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</si>
  <si>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</si>
  <si>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</si>
  <si>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</si>
  <si>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</si>
  <si>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</si>
  <si>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</si>
  <si>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</si>
  <si>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</si>
  <si>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</si>
  <si>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</si>
  <si>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</si>
  <si>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</si>
  <si>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</si>
  <si>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</si>
  <si>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</si>
  <si>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</si>
  <si>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</si>
  <si>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</si>
  <si>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</si>
  <si>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</si>
  <si>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</si>
  <si>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</si>
  <si>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</si>
  <si>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</si>
  <si>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</si>
  <si>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</si>
  <si>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</si>
  <si>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</si>
  <si>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</si>
  <si>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</si>
  <si>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</si>
  <si>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</si>
  <si>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</si>
  <si>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</si>
  <si>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</si>
  <si>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</si>
  <si>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</si>
  <si>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</si>
  <si>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</si>
  <si>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</si>
  <si>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</si>
  <si>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</si>
  <si>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</si>
  <si>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</si>
  <si>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</si>
  <si>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</si>
  <si>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</si>
  <si>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</si>
  <si>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</si>
  <si>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</si>
  <si>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</si>
  <si>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</si>
  <si>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</si>
  <si>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</si>
  <si>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</si>
  <si>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</si>
  <si>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</si>
  <si>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</si>
  <si>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</si>
  <si>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</si>
  <si>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</si>
  <si>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</si>
  <si>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</si>
  <si>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</si>
  <si>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</si>
  <si>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</si>
  <si>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</si>
  <si>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</si>
  <si>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</si>
  <si>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</si>
  <si>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</si>
  <si>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</si>
  <si>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</si>
  <si>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</si>
  <si>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</si>
  <si>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</si>
  <si>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</si>
  <si>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</si>
  <si>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</si>
  <si>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</si>
  <si>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</si>
  <si>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</si>
  <si>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</si>
  <si>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</si>
  <si>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</si>
  <si>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</si>
  <si>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</si>
  <si>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</si>
  <si>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</si>
  <si>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</si>
  <si>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</si>
  <si>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</si>
  <si>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</si>
  <si>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</si>
  <si>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</si>
  <si>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</si>
  <si>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</si>
  <si>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</si>
  <si>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</si>
  <si>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</si>
  <si>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</si>
  <si>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</si>
  <si>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</si>
  <si>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</si>
  <si>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</si>
  <si>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</si>
  <si>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</si>
  <si>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</si>
  <si>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</si>
  <si>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</si>
  <si>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</si>
  <si>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</si>
  <si>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</si>
  <si>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</si>
  <si>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</si>
  <si>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</si>
  <si>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</si>
  <si>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</si>
  <si>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</si>
  <si>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</si>
  <si>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</si>
  <si>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</si>
  <si>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</si>
  <si>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</si>
  <si>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</si>
  <si>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</si>
  <si>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</si>
  <si>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</si>
  <si>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</si>
  <si>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</si>
  <si>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</si>
  <si>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</si>
  <si>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</si>
  <si>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</si>
  <si>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</si>
  <si>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</si>
  <si>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</si>
  <si>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</si>
  <si>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</si>
  <si>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</si>
  <si>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</si>
  <si>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</si>
  <si>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</si>
  <si>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</si>
  <si>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</si>
  <si>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</si>
  <si>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</si>
  <si>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</si>
  <si>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</si>
  <si>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</si>
  <si>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</si>
  <si>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</si>
  <si>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</si>
  <si>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</si>
  <si>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</si>
  <si>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</si>
  <si>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</si>
  <si>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</si>
  <si>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</si>
  <si>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</si>
  <si>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</si>
  <si>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</si>
  <si>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</si>
  <si>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</si>
  <si>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</si>
  <si>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</si>
  <si>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</si>
  <si>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</si>
  <si>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</si>
  <si>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</si>
  <si>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</si>
  <si>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</si>
  <si>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</si>
  <si>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</si>
  <si>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</si>
  <si>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</si>
  <si>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</si>
  <si>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</si>
  <si>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</si>
  <si>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</si>
  <si>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</si>
  <si>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</si>
  <si>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</si>
  <si>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</si>
  <si>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</si>
  <si>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</si>
  <si>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</si>
  <si>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</si>
  <si>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</si>
  <si>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</si>
  <si>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</si>
  <si>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</si>
  <si>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</si>
  <si>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</si>
  <si>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</si>
  <si>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</si>
  <si>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</si>
  <si>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</si>
  <si>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</si>
  <si>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</si>
  <si>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</si>
  <si>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</si>
  <si>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</si>
  <si>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</si>
  <si>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</si>
  <si>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</si>
  <si>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</si>
  <si>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</si>
  <si>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</si>
  <si>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</si>
  <si>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</si>
  <si>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</si>
  <si>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</si>
  <si>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</si>
  <si>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</si>
  <si>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</si>
  <si>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</si>
  <si>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</si>
  <si>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</si>
  <si>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</si>
  <si>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</si>
  <si>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</si>
  <si>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</si>
  <si>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</si>
  <si>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</si>
  <si>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</si>
  <si>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</si>
  <si>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</si>
  <si>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</si>
  <si>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</si>
  <si>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</si>
  <si>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</si>
  <si>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</si>
  <si>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</si>
  <si>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</si>
  <si>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</si>
  <si>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</si>
  <si>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</si>
  <si>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</si>
  <si>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</si>
  <si>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</si>
  <si>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</si>
  <si>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</si>
  <si>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</si>
  <si>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</si>
  <si>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</si>
  <si>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</si>
  <si>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</si>
  <si>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</si>
  <si>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</si>
  <si>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</si>
  <si>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</si>
  <si>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</si>
  <si>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</si>
  <si>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</si>
  <si>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</si>
  <si>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</si>
  <si>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</si>
  <si>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</si>
  <si>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</si>
  <si>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</si>
  <si>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</si>
  <si>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</si>
  <si>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</si>
  <si>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</si>
  <si>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</si>
  <si>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</si>
  <si>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</si>
  <si>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</si>
  <si>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</si>
  <si>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</si>
  <si>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</si>
  <si>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</si>
  <si>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</si>
  <si>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</si>
  <si>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</si>
  <si>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</si>
  <si>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</si>
  <si>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</si>
  <si>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</si>
  <si>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</si>
  <si>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</si>
  <si>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</si>
  <si>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</si>
  <si>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</si>
  <si>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</si>
  <si>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</si>
  <si>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</si>
  <si>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</si>
  <si>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</si>
  <si>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</si>
  <si>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</si>
  <si>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</si>
  <si>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</si>
  <si>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</si>
  <si>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</si>
  <si>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</si>
  <si>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</si>
  <si>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</si>
  <si>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</si>
  <si>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</si>
  <si>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</si>
  <si>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</si>
  <si>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</si>
  <si>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</si>
  <si>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</si>
  <si>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</si>
  <si>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</si>
  <si>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</si>
  <si>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</si>
  <si>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</si>
  <si>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</si>
  <si>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</si>
  <si>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</si>
  <si>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</si>
  <si>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</si>
  <si>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</si>
  <si>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</si>
  <si>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</si>
  <si>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</si>
  <si>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</si>
  <si>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</si>
  <si>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</si>
  <si>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</si>
  <si>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</si>
  <si>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</si>
  <si>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</si>
  <si>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</si>
  <si>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</si>
  <si>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</si>
  <si>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</si>
  <si>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</si>
  <si>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</si>
  <si>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</si>
  <si>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</si>
  <si>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</si>
  <si>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</si>
  <si>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</si>
  <si>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</si>
  <si>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</si>
  <si>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</si>
  <si>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</si>
  <si>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</si>
  <si>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</si>
  <si>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</si>
  <si>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</si>
  <si>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</si>
  <si>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</si>
  <si>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</si>
  <si>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</si>
  <si>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</si>
  <si>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</si>
  <si>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</si>
  <si>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</si>
  <si>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</si>
  <si>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</si>
  <si>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</si>
  <si>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</si>
  <si>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</si>
  <si>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</si>
  <si>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</si>
  <si>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</si>
  <si>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</si>
  <si>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</si>
  <si>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</si>
  <si>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</si>
  <si>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</si>
  <si>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</si>
  <si>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</si>
  <si>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</si>
  <si>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</si>
  <si>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</si>
  <si>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</si>
  <si>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</si>
  <si>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</si>
  <si>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</si>
  <si>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</si>
  <si>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</si>
  <si>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</si>
  <si>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</si>
  <si>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</si>
  <si>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</si>
  <si>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</si>
  <si>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</si>
  <si>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</si>
  <si>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</si>
  <si>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</si>
  <si>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</si>
  <si>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</si>
  <si>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</si>
  <si>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</si>
  <si>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</si>
  <si>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</si>
  <si>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</si>
  <si>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</si>
  <si>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</si>
  <si>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</si>
  <si>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</si>
  <si>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</si>
  <si>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</si>
  <si>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</si>
  <si>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</si>
  <si>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</si>
  <si>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</si>
  <si>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</si>
  <si>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</si>
  <si>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</si>
  <si>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</si>
  <si>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</si>
  <si>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</si>
  <si>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</si>
  <si>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</si>
  <si>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</si>
  <si>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</si>
  <si>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</si>
  <si>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</si>
  <si>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</si>
  <si>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</si>
  <si>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</si>
  <si>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</si>
  <si>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</si>
  <si>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</si>
  <si>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</si>
  <si>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</si>
  <si>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</si>
  <si>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</si>
  <si>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</si>
  <si>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</si>
  <si>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</si>
  <si>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</si>
  <si>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</si>
  <si>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</si>
  <si>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</si>
  <si>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</si>
  <si>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</si>
  <si>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</si>
  <si>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</si>
  <si>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</si>
  <si>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</si>
  <si>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</si>
  <si>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</si>
  <si>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</si>
  <si>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</si>
  <si>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</si>
  <si>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</si>
  <si>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</si>
  <si>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</si>
  <si>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</si>
  <si>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</si>
  <si>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</si>
  <si>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</si>
  <si>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</si>
  <si>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</si>
  <si>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</si>
  <si>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</si>
  <si>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</si>
  <si>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</si>
  <si>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</si>
  <si>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</si>
  <si>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</si>
  <si>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</si>
  <si>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</si>
  <si>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</si>
  <si>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</si>
  <si>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</si>
  <si>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</si>
  <si>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</si>
  <si>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</si>
  <si>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</si>
  <si>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</si>
  <si>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</si>
  <si>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</si>
  <si>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</si>
  <si>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</si>
  <si>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</si>
  <si>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</si>
  <si>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</si>
  <si>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</si>
  <si>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</si>
  <si>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</si>
  <si>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</si>
  <si>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</si>
  <si>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</si>
  <si>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</si>
  <si>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</si>
  <si>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</si>
  <si>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</si>
  <si>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</si>
  <si>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</si>
  <si>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</si>
  <si>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</si>
  <si>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</si>
  <si>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</si>
  <si>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</si>
  <si>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</si>
  <si>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</si>
  <si>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</si>
  <si>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</si>
  <si>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</si>
  <si>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</si>
  <si>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</si>
  <si>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</si>
  <si>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</si>
  <si>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</si>
  <si>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</si>
  <si>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</si>
  <si>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</si>
  <si>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</si>
  <si>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</si>
  <si>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</si>
  <si>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</si>
  <si>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</si>
  <si>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</si>
  <si>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</si>
  <si>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</si>
  <si>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</si>
  <si>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</si>
  <si>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</si>
  <si>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</si>
  <si>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</si>
  <si>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</si>
  <si>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</si>
  <si>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</si>
  <si>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</si>
  <si>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</si>
  <si>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</si>
  <si>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</si>
  <si>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</si>
  <si>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</si>
  <si>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</si>
  <si>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</si>
  <si>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</si>
  <si>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</si>
  <si>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</si>
  <si>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</si>
  <si>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</si>
  <si>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</si>
  <si>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</si>
  <si>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</si>
  <si>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</si>
  <si>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</si>
  <si>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</si>
  <si>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</si>
  <si>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</si>
  <si>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</si>
  <si>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</si>
  <si>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</si>
  <si>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</si>
  <si>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</si>
  <si>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</si>
  <si>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</si>
  <si>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</si>
  <si>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</si>
  <si>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</si>
  <si>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</si>
  <si>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</si>
  <si>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</si>
  <si>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</si>
  <si>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</si>
  <si>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</si>
  <si>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</si>
  <si>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</si>
  <si>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</si>
  <si>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</si>
  <si>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</si>
  <si>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</si>
  <si>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</si>
  <si>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</si>
  <si>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</si>
  <si>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</si>
  <si>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</si>
  <si>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</si>
  <si>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</si>
  <si>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</si>
  <si>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</si>
  <si>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</si>
  <si>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</si>
  <si>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</si>
  <si>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</si>
  <si>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</si>
  <si>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</si>
  <si>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</si>
  <si>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</si>
  <si>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</si>
  <si>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</si>
  <si>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</si>
  <si>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</si>
  <si>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</si>
  <si>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</si>
  <si>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</si>
  <si>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</si>
  <si>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</si>
  <si>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</si>
  <si>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</si>
  <si>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</si>
  <si>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</si>
  <si>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</si>
  <si>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</si>
  <si>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</si>
  <si>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</si>
  <si>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</si>
  <si>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</si>
  <si>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</si>
  <si>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</si>
  <si>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</si>
  <si>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</si>
  <si>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</si>
  <si>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</si>
  <si>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</si>
  <si>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</si>
  <si>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</si>
  <si>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</si>
  <si>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</si>
  <si>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</si>
  <si>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</si>
  <si>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</si>
  <si>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</si>
  <si>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</si>
  <si>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</si>
  <si>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</si>
  <si>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</si>
  <si>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</si>
  <si>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</si>
  <si>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</si>
  <si>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</si>
  <si>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</si>
  <si>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</si>
  <si>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</si>
  <si>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</si>
  <si>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</si>
  <si>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</si>
  <si>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</si>
  <si>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</si>
  <si>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</si>
  <si>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</si>
  <si>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</si>
  <si>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</si>
  <si>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</si>
  <si>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</si>
  <si>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</si>
  <si>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</si>
  <si>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</si>
  <si>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</si>
  <si>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</si>
  <si>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</si>
  <si>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</si>
  <si>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</si>
  <si>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</si>
  <si>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</si>
  <si>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</si>
  <si>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</si>
  <si>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</si>
  <si>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</si>
  <si>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</si>
  <si>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</si>
  <si>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</si>
  <si>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</si>
  <si>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</si>
  <si>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</si>
  <si>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</si>
  <si>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</si>
  <si>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</si>
  <si>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</si>
  <si>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</si>
  <si>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</si>
  <si>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</si>
  <si>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</si>
  <si>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</si>
  <si>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</si>
  <si>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</si>
  <si>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</si>
  <si>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</si>
  <si>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</si>
  <si>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</si>
  <si>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</si>
  <si>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</si>
  <si>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</si>
  <si>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</si>
  <si>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</si>
  <si>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</si>
  <si>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</si>
  <si>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</si>
  <si>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</si>
  <si>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</si>
  <si>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</si>
  <si>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</si>
  <si>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</si>
  <si>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</si>
  <si>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</si>
  <si>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</si>
  <si>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</si>
  <si>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</si>
  <si>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</si>
  <si>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</si>
  <si>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</si>
  <si>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</si>
  <si>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</si>
  <si>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</si>
  <si>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</si>
  <si>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</si>
  <si>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</si>
  <si>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</si>
  <si>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</si>
  <si>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</si>
  <si>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</si>
  <si>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</si>
  <si>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</si>
  <si>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</si>
  <si>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</si>
  <si>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</si>
  <si>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</si>
  <si>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</si>
  <si>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</si>
  <si>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</si>
  <si>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</si>
  <si>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</si>
  <si>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</si>
  <si>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</si>
  <si>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</si>
  <si>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</si>
  <si>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</si>
  <si>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</si>
  <si>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</si>
  <si>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</si>
  <si>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</si>
  <si>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</si>
  <si>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</si>
  <si>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</si>
  <si>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</si>
  <si>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</si>
  <si>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</si>
  <si>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</si>
  <si>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</si>
  <si>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</si>
  <si>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</si>
  <si>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</si>
  <si>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</si>
  <si>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</si>
  <si>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</si>
  <si>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</si>
  <si>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</si>
  <si>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</si>
  <si>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</si>
  <si>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</si>
  <si>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</si>
  <si>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</si>
  <si>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</si>
  <si>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</si>
  <si>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</si>
  <si>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</si>
  <si>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</si>
  <si>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</si>
  <si>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</si>
  <si>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</si>
  <si>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</si>
  <si>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</si>
  <si>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</si>
  <si>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</si>
  <si>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</si>
  <si>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</si>
  <si>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</si>
  <si>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</si>
  <si>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</si>
  <si>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</si>
  <si>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</si>
  <si>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</si>
  <si>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</si>
  <si>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</si>
  <si>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</si>
  <si>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</si>
  <si>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</si>
  <si>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</si>
  <si>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</si>
  <si>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</si>
  <si>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</si>
  <si>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</si>
  <si>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</si>
  <si>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</si>
  <si>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</si>
  <si>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</si>
  <si>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</si>
  <si>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</si>
  <si>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</si>
  <si>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</si>
  <si>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</si>
  <si>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</si>
  <si>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</si>
  <si>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</si>
  <si>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</si>
  <si>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</si>
  <si>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</si>
  <si>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</si>
  <si>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</si>
  <si>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</si>
  <si>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</si>
  <si>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</si>
  <si>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</si>
  <si>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</si>
  <si>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</si>
  <si>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</si>
  <si>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</si>
  <si>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</si>
  <si>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</si>
  <si>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</si>
  <si>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</si>
  <si>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</si>
  <si>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</si>
  <si>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</si>
  <si>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</si>
  <si>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</si>
  <si>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</si>
  <si>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</si>
  <si>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</si>
  <si>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</si>
  <si>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</si>
  <si>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</si>
  <si>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</si>
  <si>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</si>
  <si>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</si>
  <si>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</si>
  <si>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</si>
  <si>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</si>
  <si>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</si>
  <si>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</si>
  <si>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</si>
  <si>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</si>
  <si>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</si>
  <si>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</si>
  <si>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</si>
  <si>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</si>
  <si>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</si>
  <si>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</si>
  <si>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</si>
  <si>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</si>
  <si>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</si>
  <si>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</si>
  <si>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</si>
  <si>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</si>
  <si>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</si>
  <si>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</si>
  <si>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</si>
  <si>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</si>
  <si>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</si>
  <si>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</si>
  <si>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</si>
  <si>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</si>
  <si>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</si>
  <si>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</si>
  <si>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</si>
  <si>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</si>
  <si>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</si>
  <si>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</si>
  <si>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</si>
  <si>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</si>
  <si>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</si>
  <si>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</si>
  <si>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</si>
  <si>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</si>
  <si>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</si>
  <si>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</si>
  <si>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</si>
  <si>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</si>
  <si>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</si>
  <si>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</si>
  <si>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</si>
  <si>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</si>
  <si>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</si>
  <si>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</si>
  <si>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</si>
  <si>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</si>
  <si>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</si>
  <si>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</si>
  <si>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</si>
  <si>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</si>
  <si>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</si>
  <si>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</si>
  <si>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</si>
  <si>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</si>
  <si>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</si>
  <si>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</si>
  <si>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</si>
  <si>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</si>
  <si>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</si>
  <si>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</si>
  <si>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</si>
  <si>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</si>
  <si>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</si>
  <si>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</si>
  <si>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</si>
  <si>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</si>
  <si>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</si>
  <si>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</si>
  <si>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</si>
  <si>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</si>
  <si>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</si>
  <si>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</si>
  <si>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</si>
  <si>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</si>
  <si>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</si>
  <si>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</si>
  <si>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</si>
  <si>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</si>
  <si>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</si>
  <si>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</si>
  <si>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</si>
  <si>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</si>
  <si>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</si>
  <si>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</si>
  <si>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</si>
  <si>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</si>
  <si>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</si>
  <si>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</si>
  <si>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</si>
  <si>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</si>
  <si>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</si>
  <si>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</si>
  <si>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</si>
  <si>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</si>
  <si>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</si>
  <si>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</si>
  <si>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</si>
  <si>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</si>
  <si>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</si>
  <si>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</si>
  <si>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</si>
  <si>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</si>
  <si>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</si>
  <si>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</si>
  <si>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</si>
  <si>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</si>
  <si>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</si>
  <si>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</si>
  <si>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</si>
  <si>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</si>
  <si>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</si>
  <si>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</si>
  <si>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</si>
  <si>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</si>
  <si>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</si>
  <si>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</si>
  <si>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</si>
  <si>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</si>
  <si>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</si>
  <si>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</si>
  <si>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</si>
  <si>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</si>
  <si>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</si>
  <si>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</si>
  <si>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</si>
  <si>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</si>
  <si>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</si>
  <si>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</si>
  <si>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</si>
  <si>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</si>
  <si>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</si>
  <si>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</si>
  <si>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</si>
  <si>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</si>
  <si>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</si>
  <si>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</si>
  <si>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</si>
  <si>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</si>
  <si>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</si>
  <si>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</si>
  <si>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</si>
  <si>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</si>
  <si>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</si>
  <si>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</si>
  <si>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</si>
  <si>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</si>
  <si>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</si>
  <si>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</si>
  <si>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</si>
  <si>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</si>
  <si>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</si>
  <si>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</si>
  <si>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</si>
  <si>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</si>
  <si>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</si>
  <si>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</si>
  <si>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</si>
  <si>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</si>
  <si>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</si>
  <si>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</si>
  <si>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</si>
  <si>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</si>
  <si>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</si>
  <si>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</si>
  <si>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</si>
  <si>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</si>
  <si>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</si>
  <si>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</si>
  <si>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</si>
  <si>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</si>
  <si>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</si>
  <si>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</si>
  <si>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</si>
  <si>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</si>
  <si>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</si>
  <si>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</si>
  <si>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</si>
  <si>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</si>
  <si>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</si>
  <si>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</si>
  <si>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</si>
  <si>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</si>
  <si>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</si>
  <si>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</si>
  <si>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</si>
  <si>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</si>
  <si>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</si>
  <si>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</si>
  <si>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</si>
  <si>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</si>
  <si>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</si>
  <si>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</si>
  <si>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</si>
  <si>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</si>
  <si>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</si>
  <si>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</si>
  <si>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</si>
  <si>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</si>
  <si>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</si>
  <si>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</si>
  <si>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</si>
  <si>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</si>
  <si>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</si>
  <si>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</si>
  <si>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</si>
  <si>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</si>
  <si>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</si>
  <si>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</si>
  <si>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</si>
  <si>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</si>
  <si>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</si>
  <si>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</si>
  <si>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</si>
  <si>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</si>
  <si>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</si>
  <si>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</si>
  <si>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</si>
  <si>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</si>
  <si>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</si>
  <si>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</si>
  <si>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</si>
  <si>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</si>
  <si>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</si>
  <si>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</si>
  <si>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</si>
  <si>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</si>
  <si>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</si>
  <si>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</si>
  <si>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</si>
  <si>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</si>
  <si>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</si>
  <si>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</si>
  <si>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</si>
  <si>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</si>
  <si>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</si>
  <si>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</si>
  <si>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</si>
  <si>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</si>
  <si>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</si>
  <si>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</si>
  <si>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</si>
  <si>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</si>
  <si>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</si>
  <si>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</si>
  <si>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</si>
  <si>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</si>
  <si>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</si>
  <si>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</si>
  <si>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</si>
  <si>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</si>
  <si>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</si>
  <si>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</si>
  <si>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</si>
  <si>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</si>
  <si>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</si>
  <si>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</si>
  <si>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</si>
  <si>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</si>
  <si>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</si>
  <si>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</si>
  <si>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</si>
  <si>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</si>
  <si>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</si>
  <si>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</si>
  <si>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</si>
  <si>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</si>
  <si>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</si>
  <si>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</si>
  <si>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</si>
  <si>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</si>
  <si>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</si>
  <si>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</si>
  <si>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</si>
  <si>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</si>
  <si>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</si>
  <si>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</si>
  <si>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</si>
  <si>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</si>
  <si>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</si>
  <si>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</si>
  <si>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</si>
  <si>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</si>
  <si>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</si>
  <si>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</si>
  <si>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</si>
  <si>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</si>
  <si>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</si>
  <si>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</si>
  <si>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</si>
  <si>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</si>
  <si>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</si>
  <si>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</si>
  <si>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</si>
  <si>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</si>
  <si>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</si>
  <si>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</si>
  <si>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</si>
  <si>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</si>
  <si>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</si>
  <si>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</si>
  <si>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</si>
  <si>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</si>
  <si>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</si>
  <si>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</si>
  <si>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</si>
  <si>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</si>
  <si>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</si>
  <si>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</si>
  <si>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</si>
  <si>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</si>
  <si>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</si>
  <si>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</si>
  <si>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</si>
  <si>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</si>
  <si>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</si>
  <si>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</si>
  <si>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</si>
  <si>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</si>
  <si>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</si>
  <si>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</si>
  <si>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</si>
  <si>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</si>
  <si>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</si>
  <si>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</si>
  <si>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</si>
  <si>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</si>
  <si>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</si>
  <si>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</si>
  <si>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</si>
  <si>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</si>
  <si>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</si>
  <si>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</si>
  <si>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</si>
  <si>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</si>
  <si>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</si>
  <si>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</si>
  <si>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</si>
  <si>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</si>
  <si>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</si>
  <si>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</si>
  <si>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</si>
  <si>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</si>
  <si>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</si>
  <si>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</si>
  <si>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</si>
  <si>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</si>
  <si>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</si>
  <si>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</si>
  <si>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</si>
  <si>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</si>
  <si>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</si>
  <si>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</si>
  <si>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</si>
  <si>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</si>
  <si>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</si>
  <si>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</si>
  <si>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</si>
  <si>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</si>
  <si>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</si>
  <si>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</si>
  <si>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</si>
  <si>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</si>
  <si>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</si>
  <si>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</si>
  <si>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</si>
  <si>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</si>
  <si>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</si>
  <si>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</si>
  <si>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</si>
  <si>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</si>
  <si>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</si>
  <si>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</si>
  <si>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</si>
  <si>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</si>
  <si>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</si>
  <si>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</si>
  <si>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</si>
  <si>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</si>
  <si>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</si>
  <si>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</si>
  <si>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</si>
  <si>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</si>
  <si>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</si>
  <si>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</si>
  <si>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</si>
  <si>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</si>
  <si>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</si>
  <si>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</si>
  <si>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</si>
  <si>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</si>
  <si>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</si>
  <si>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</si>
  <si>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</si>
  <si>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</si>
  <si>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</si>
  <si>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</si>
  <si>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</si>
  <si>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</si>
  <si>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</si>
  <si>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</si>
  <si>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</si>
  <si>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</si>
  <si>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</si>
  <si>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</si>
  <si>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</si>
  <si>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</si>
  <si>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</si>
  <si>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</si>
  <si>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</si>
  <si>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</si>
  <si>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</si>
  <si>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</si>
  <si>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</si>
  <si>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</si>
  <si>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</si>
  <si>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</si>
  <si>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</si>
  <si>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</si>
  <si>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</si>
  <si>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</si>
  <si>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</si>
  <si>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</si>
  <si>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</si>
  <si>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</si>
  <si>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</si>
  <si>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</si>
  <si>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</si>
  <si>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</si>
  <si>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</si>
  <si>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</si>
  <si>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</si>
  <si>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</si>
  <si>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</si>
  <si>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</si>
  <si>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</si>
  <si>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</si>
  <si>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</si>
  <si>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</si>
  <si>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</si>
  <si>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</si>
  <si>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</si>
  <si>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</si>
  <si>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</si>
  <si>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</si>
  <si>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</si>
  <si>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</si>
  <si>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</si>
  <si>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</si>
  <si>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</si>
  <si>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</si>
  <si>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</si>
  <si>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</si>
  <si>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</si>
  <si>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</si>
  <si>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</si>
  <si>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</si>
  <si>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</si>
  <si>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</si>
  <si>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</si>
  <si>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</si>
  <si>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</si>
  <si>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</si>
  <si>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</si>
  <si>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</si>
  <si>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</si>
  <si>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</si>
  <si>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</si>
  <si>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</si>
  <si>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</si>
  <si>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</si>
  <si>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</si>
  <si>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</si>
  <si>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</si>
  <si>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</si>
  <si>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</si>
  <si>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</si>
  <si>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</si>
  <si>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</si>
  <si>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</si>
  <si>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</si>
  <si>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</si>
  <si>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</si>
  <si>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</si>
  <si>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</si>
  <si>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</si>
  <si>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</si>
  <si>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</si>
  <si>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</si>
  <si>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</si>
  <si>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</si>
  <si>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</si>
  <si>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</si>
  <si>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</si>
  <si>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</si>
  <si>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</si>
  <si>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</si>
  <si>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</si>
  <si>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</si>
  <si>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</si>
  <si>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</si>
  <si>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</si>
  <si>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</si>
  <si>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</si>
  <si>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</si>
  <si>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</si>
  <si>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</si>
  <si>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</si>
  <si>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</si>
  <si>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</si>
  <si>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</si>
  <si>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</si>
  <si>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</si>
  <si>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</si>
  <si>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</si>
  <si>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</si>
  <si>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</si>
  <si>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</si>
  <si>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</si>
  <si>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</si>
  <si>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</si>
  <si>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</si>
  <si>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</si>
  <si>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</si>
  <si>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</si>
  <si>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</si>
  <si>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</si>
  <si>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</si>
  <si>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</si>
  <si>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</si>
  <si>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</si>
  <si>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</si>
  <si>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</si>
  <si>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</si>
  <si>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</si>
  <si>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</si>
  <si>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</si>
  <si>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</si>
  <si>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</si>
  <si>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</si>
  <si>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</si>
  <si>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</si>
  <si>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</si>
  <si>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</si>
  <si>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</si>
  <si>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</si>
  <si>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</si>
  <si>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</si>
  <si>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</si>
  <si>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</si>
  <si>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</si>
  <si>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</si>
  <si>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</si>
  <si>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</si>
  <si>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</si>
  <si>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</si>
  <si>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</si>
  <si>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</si>
  <si>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</si>
  <si>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</si>
  <si>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</si>
  <si>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</si>
  <si>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</si>
  <si>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</si>
  <si>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</si>
  <si>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</si>
  <si>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</si>
  <si>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</si>
  <si>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</si>
  <si>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</si>
  <si>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</si>
  <si>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</si>
  <si>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</si>
  <si>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</si>
  <si>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</si>
  <si>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</si>
  <si>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</si>
  <si>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</si>
  <si>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</si>
  <si>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</si>
  <si>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</si>
  <si>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</si>
  <si>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</si>
  <si>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</si>
  <si>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</si>
  <si>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</si>
  <si>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</si>
  <si>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</si>
  <si>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</si>
  <si>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</si>
  <si>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</si>
  <si>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</si>
  <si>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</si>
  <si>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</si>
  <si>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</si>
  <si>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</si>
  <si>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</si>
  <si>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</si>
  <si>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</si>
  <si>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</si>
  <si>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</si>
  <si>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</si>
  <si>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</si>
  <si>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</si>
  <si>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</si>
  <si>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</si>
  <si>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</si>
  <si>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</si>
  <si>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</si>
  <si>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</si>
  <si>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</si>
  <si>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</si>
  <si>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</si>
  <si>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</si>
  <si>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</si>
  <si>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</si>
  <si>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</si>
  <si>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</si>
  <si>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</si>
  <si>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</si>
  <si>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</si>
  <si>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</si>
  <si>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</si>
  <si>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</si>
  <si>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</si>
  <si>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</si>
  <si>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</si>
  <si>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</si>
  <si>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</si>
  <si>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</si>
  <si>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</si>
  <si>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</si>
  <si>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</si>
  <si>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</si>
  <si>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</si>
  <si>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</si>
  <si>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</si>
  <si>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</si>
  <si>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</si>
  <si>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</si>
  <si>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</si>
  <si>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</si>
  <si>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</si>
  <si>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</si>
  <si>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</si>
  <si>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</si>
  <si>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</si>
  <si>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</si>
  <si>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</si>
  <si>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</si>
  <si>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</si>
  <si>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</si>
  <si>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</si>
  <si>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</si>
  <si>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</si>
  <si>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</si>
  <si>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</si>
  <si>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</si>
  <si>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</si>
  <si>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</si>
  <si>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</si>
  <si>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</si>
  <si>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</si>
  <si>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</si>
  <si>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</si>
  <si>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</si>
  <si>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</si>
  <si>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</si>
  <si>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</si>
  <si>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</si>
  <si>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</si>
  <si>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</si>
  <si>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</si>
  <si>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</si>
  <si>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</si>
  <si>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</si>
  <si>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</si>
  <si>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</si>
  <si>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</si>
  <si>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</si>
  <si>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</si>
  <si>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</si>
  <si>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</si>
  <si>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</si>
  <si>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</si>
  <si>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</si>
  <si>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</si>
  <si>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</si>
  <si>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</si>
  <si>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</si>
  <si>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</si>
  <si>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</si>
  <si>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</si>
  <si>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</si>
  <si>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</si>
  <si>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</si>
  <si>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</si>
  <si>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</si>
  <si>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</si>
  <si>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</si>
  <si>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</si>
  <si>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</si>
  <si>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</si>
  <si>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</si>
  <si>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</si>
  <si>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</si>
  <si>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</si>
  <si>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</si>
  <si>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</si>
  <si>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</si>
  <si>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</si>
  <si>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</si>
  <si>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</si>
  <si>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</si>
  <si>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</si>
  <si>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</si>
  <si>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</si>
  <si>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</si>
  <si>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</si>
  <si>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</si>
  <si>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</si>
  <si>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</si>
  <si>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</si>
  <si>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</si>
  <si>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</si>
  <si>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</si>
  <si>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</si>
  <si>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</si>
  <si>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</si>
  <si>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</si>
  <si>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</si>
  <si>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</si>
  <si>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</si>
  <si>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</si>
  <si>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</si>
  <si>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</si>
  <si>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</si>
  <si>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</si>
  <si>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</si>
  <si>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</si>
  <si>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</si>
  <si>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</si>
  <si>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</si>
  <si>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</si>
  <si>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</si>
  <si>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</si>
  <si>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</si>
  <si>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</si>
  <si>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</si>
  <si>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</si>
  <si>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</si>
  <si>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</si>
  <si>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</si>
  <si>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</si>
  <si>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</si>
  <si>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</si>
  <si>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</si>
  <si>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</si>
  <si>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</si>
  <si>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</si>
  <si>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</si>
  <si>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</si>
  <si>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</si>
  <si>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</si>
  <si>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</si>
  <si>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</si>
  <si>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</si>
  <si>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</si>
  <si>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</si>
  <si>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</si>
  <si>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</si>
  <si>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</si>
  <si>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</si>
  <si>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</si>
  <si>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</si>
  <si>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</si>
  <si>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</si>
  <si>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</si>
  <si>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</si>
  <si>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</si>
  <si>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</si>
  <si>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</si>
  <si>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</si>
  <si>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</si>
  <si>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</si>
  <si>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</si>
  <si>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</si>
  <si>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</si>
  <si>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</si>
  <si>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</si>
  <si>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</si>
  <si>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</si>
  <si>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</si>
  <si>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</si>
  <si>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</si>
  <si>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</si>
  <si>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</si>
  <si>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</si>
  <si>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</si>
  <si>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</si>
  <si>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</si>
  <si>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</si>
  <si>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</si>
  <si>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</si>
  <si>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</si>
  <si>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</si>
  <si>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</si>
  <si>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</si>
  <si>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</si>
  <si>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</si>
  <si>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</si>
  <si>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</si>
  <si>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</si>
  <si>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</si>
  <si>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</si>
  <si>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</si>
  <si>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</si>
  <si>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</si>
  <si>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</si>
  <si>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</si>
  <si>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</si>
  <si>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</si>
  <si>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</si>
  <si>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</si>
  <si>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</si>
  <si>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</si>
  <si>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</si>
  <si>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</si>
  <si>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</si>
  <si>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</si>
  <si>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</si>
  <si>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</si>
  <si>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</si>
  <si>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</si>
  <si>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</si>
  <si>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</si>
  <si>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</si>
  <si>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</si>
  <si>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</si>
  <si>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</si>
  <si>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</si>
  <si>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</si>
  <si>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</si>
  <si>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</si>
  <si>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</si>
  <si>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</si>
  <si>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</si>
  <si>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</si>
  <si>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</si>
  <si>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</si>
  <si>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</si>
  <si>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</si>
  <si>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</si>
  <si>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</si>
  <si>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</si>
  <si>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</si>
  <si>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</si>
  <si>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</si>
  <si>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</si>
  <si>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</si>
  <si>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</si>
  <si>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</si>
  <si>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</si>
  <si>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</si>
  <si>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</si>
  <si>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</si>
  <si>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</si>
  <si>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</si>
  <si>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</si>
  <si>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</si>
  <si>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</si>
  <si>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</si>
  <si>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</si>
  <si>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</si>
  <si>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</si>
  <si>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</si>
  <si>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</si>
  <si>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</si>
  <si>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</si>
  <si>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</si>
  <si>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</si>
  <si>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</si>
  <si>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</si>
  <si>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</si>
  <si>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</si>
  <si>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</si>
  <si>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</si>
  <si>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</si>
  <si>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</si>
  <si>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</si>
  <si>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</si>
  <si>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</si>
  <si>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</si>
  <si>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</si>
  <si>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</si>
  <si>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</si>
  <si>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</si>
  <si>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</si>
  <si>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</si>
  <si>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</si>
  <si>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</si>
  <si>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</si>
  <si>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</si>
  <si>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</si>
  <si>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</si>
  <si>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</si>
  <si>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</si>
  <si>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</si>
  <si>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</si>
  <si>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</si>
  <si>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</si>
  <si>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</si>
  <si>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</si>
  <si>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</si>
  <si>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</si>
  <si>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</si>
  <si>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</si>
  <si>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</si>
  <si>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</si>
  <si>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</si>
  <si>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</si>
  <si>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</si>
  <si>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</si>
  <si>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</si>
  <si>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</si>
  <si>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</si>
  <si>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</si>
  <si>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</si>
  <si>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</si>
  <si>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</si>
  <si>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</si>
  <si>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</si>
  <si>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</si>
  <si>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</si>
  <si>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</si>
  <si>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</si>
  <si>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</si>
  <si>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</si>
  <si>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</si>
  <si>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</si>
  <si>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</si>
  <si>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</si>
  <si>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</si>
  <si>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</si>
  <si>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</si>
  <si>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</si>
  <si>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</si>
  <si>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</si>
  <si>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</si>
  <si>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</si>
  <si>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</si>
  <si>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</si>
  <si>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</si>
  <si>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</si>
  <si>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</si>
  <si>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</si>
  <si>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</si>
  <si>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</si>
  <si>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</si>
  <si>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</si>
  <si>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</si>
  <si>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</si>
  <si>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</si>
  <si>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</si>
  <si>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</si>
  <si>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</si>
  <si>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</si>
  <si>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</si>
  <si>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</si>
  <si>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</si>
  <si>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</si>
  <si>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</si>
  <si>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</si>
  <si>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</si>
  <si>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</si>
  <si>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</si>
  <si>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</si>
  <si>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</si>
  <si>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</si>
  <si>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</si>
  <si>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</si>
  <si>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</si>
  <si>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</si>
  <si>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</si>
  <si>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</si>
  <si>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</si>
  <si>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</si>
  <si>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</si>
  <si>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</si>
  <si>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</si>
  <si>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</si>
  <si>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</si>
  <si>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</si>
  <si>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</si>
  <si>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</si>
  <si>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</si>
  <si>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</si>
  <si>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</si>
  <si>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</si>
  <si>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</si>
  <si>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</si>
  <si>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</si>
  <si>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</si>
  <si>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</si>
  <si>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</si>
  <si>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</si>
  <si>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</si>
  <si>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</si>
  <si>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</si>
  <si>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</si>
  <si>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</si>
  <si>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</si>
  <si>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</si>
  <si>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</si>
  <si>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</si>
  <si>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</si>
  <si>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</si>
  <si>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</si>
  <si>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</si>
  <si>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</si>
  <si>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</si>
  <si>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</si>
  <si>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</si>
  <si>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</si>
  <si>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</si>
  <si>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</si>
  <si>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</si>
  <si>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</si>
  <si>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</si>
  <si>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</si>
  <si>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</si>
  <si>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</si>
  <si>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</si>
  <si>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</si>
  <si>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</si>
  <si>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</si>
  <si>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</si>
  <si>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</si>
  <si>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</si>
  <si>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</si>
  <si>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</si>
  <si>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</si>
  <si>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</si>
  <si>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</si>
  <si>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</si>
  <si>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</si>
  <si>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</si>
  <si>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</si>
  <si>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</si>
  <si>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</si>
  <si>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</si>
  <si>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</si>
  <si>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</si>
  <si>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</si>
  <si>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</si>
  <si>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</si>
  <si>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</si>
  <si>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</si>
  <si>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</si>
  <si>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</si>
  <si>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</si>
  <si>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</si>
  <si>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</si>
  <si>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</si>
  <si>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</si>
  <si>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</si>
  <si>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</si>
  <si>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</si>
  <si>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</si>
  <si>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</si>
  <si>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</si>
  <si>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</si>
  <si>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</si>
  <si>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</si>
  <si>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</si>
  <si>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</si>
  <si>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</si>
  <si>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</si>
  <si>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</si>
  <si>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</si>
  <si>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</si>
  <si>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</si>
  <si>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</si>
  <si>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</si>
  <si>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</si>
  <si>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</si>
  <si>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</si>
  <si>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</si>
  <si>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</si>
  <si>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</si>
  <si>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</si>
  <si>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</si>
  <si>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</si>
  <si>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</si>
  <si>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</si>
  <si>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</si>
  <si>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</si>
  <si>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</si>
  <si>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</si>
  <si>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</si>
  <si>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</si>
  <si>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</si>
  <si>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</si>
  <si>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</si>
  <si>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</si>
  <si>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</si>
  <si>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</si>
  <si>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</si>
  <si>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</si>
  <si>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</si>
  <si>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</si>
  <si>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</si>
  <si>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</si>
  <si>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</si>
  <si>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</si>
  <si>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</si>
  <si>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</si>
  <si>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</si>
  <si>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</si>
  <si>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</si>
  <si>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</si>
  <si>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</si>
  <si>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</si>
  <si>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</si>
  <si>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</si>
  <si>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</si>
  <si>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</si>
  <si>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</si>
  <si>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</si>
  <si>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</si>
  <si>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</si>
  <si>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</si>
  <si>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</si>
  <si>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</si>
  <si>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</si>
  <si>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</si>
  <si>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</si>
  <si>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</si>
  <si>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</si>
  <si>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</si>
  <si>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</si>
  <si>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</si>
  <si>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</si>
  <si>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</si>
  <si>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</si>
  <si>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</si>
  <si>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</si>
  <si>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</si>
  <si>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</si>
  <si>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</si>
  <si>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</si>
  <si>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</si>
  <si>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</si>
  <si>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</si>
  <si>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</si>
  <si>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</si>
  <si>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</si>
  <si>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</si>
  <si>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</si>
  <si>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</si>
  <si>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</si>
  <si>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</si>
  <si>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</si>
  <si>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</si>
  <si>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</si>
  <si>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</si>
  <si>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</si>
  <si>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</si>
  <si>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</si>
  <si>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</si>
  <si>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</si>
  <si>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</si>
  <si>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</si>
  <si>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</si>
  <si>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</si>
  <si>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</si>
  <si>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</si>
  <si>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</si>
  <si>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</si>
  <si>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</si>
  <si>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</si>
  <si>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</si>
  <si>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</si>
  <si>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</si>
  <si>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</si>
  <si>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</si>
  <si>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</si>
  <si>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</si>
  <si>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</si>
  <si>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</si>
  <si>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</si>
  <si>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</si>
  <si>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</si>
  <si>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</si>
  <si>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</si>
  <si>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</si>
  <si>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</si>
  <si>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</si>
  <si>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</si>
  <si>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</si>
  <si>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</si>
  <si>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</si>
  <si>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</si>
  <si>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</si>
  <si>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</si>
  <si>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</si>
  <si>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</si>
  <si>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</si>
  <si>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</si>
  <si>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</si>
  <si>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</si>
  <si>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</si>
  <si>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</si>
  <si>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</si>
  <si>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</si>
  <si>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</si>
  <si>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</si>
  <si>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</si>
  <si>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</si>
  <si>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</si>
  <si>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</si>
  <si>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</si>
  <si>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</si>
  <si>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</si>
  <si>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</si>
  <si>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</si>
  <si>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</si>
  <si>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</si>
  <si>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</si>
  <si>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</si>
  <si>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</si>
  <si>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</si>
  <si>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</si>
  <si>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</si>
  <si>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</si>
  <si>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</si>
  <si>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</si>
  <si>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</si>
  <si>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</si>
  <si>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</si>
  <si>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</si>
  <si>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</si>
  <si>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</si>
  <si>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</si>
  <si>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</si>
  <si>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</si>
  <si>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</si>
  <si>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</si>
  <si>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</si>
  <si>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</si>
  <si>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</si>
  <si>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</si>
  <si>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</si>
  <si>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</si>
  <si>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</si>
  <si>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</si>
  <si>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</si>
  <si>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</si>
  <si>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</si>
  <si>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</si>
  <si>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</si>
  <si>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</si>
  <si>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</si>
  <si>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</si>
  <si>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</si>
  <si>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</si>
  <si>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</si>
  <si>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</si>
  <si>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</si>
  <si>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</si>
  <si>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</si>
  <si>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</si>
  <si>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</si>
  <si>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</si>
  <si>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</si>
  <si>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</si>
  <si>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</si>
  <si>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</si>
  <si>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</si>
  <si>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</si>
  <si>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</si>
  <si>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</si>
  <si>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</si>
  <si>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</si>
  <si>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</si>
  <si>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</si>
  <si>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</si>
  <si>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</si>
  <si>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</si>
  <si>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</si>
  <si>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</si>
  <si>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</si>
  <si>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</si>
  <si>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</si>
  <si>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</si>
  <si>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</si>
  <si>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</si>
  <si>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</si>
  <si>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</si>
  <si>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</si>
  <si>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</si>
  <si>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</si>
  <si>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</si>
  <si>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</si>
  <si>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</si>
  <si>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</si>
  <si>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</si>
  <si>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</si>
  <si>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</si>
  <si>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</si>
  <si>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</si>
  <si>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</si>
  <si>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</si>
  <si>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</si>
  <si>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</si>
  <si>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</si>
  <si>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</si>
  <si>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</si>
  <si>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</si>
  <si>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</si>
  <si>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</si>
  <si>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</si>
  <si>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</si>
  <si>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</si>
  <si>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</si>
  <si>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</si>
  <si>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</si>
  <si>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</si>
  <si>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</si>
  <si>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</si>
  <si>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</si>
  <si>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</si>
  <si>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</si>
  <si>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</si>
  <si>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</si>
  <si>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</si>
  <si>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</si>
  <si>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</si>
  <si>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</si>
  <si>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</si>
  <si>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</si>
  <si>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</si>
  <si>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</si>
  <si>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</si>
  <si>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</si>
  <si>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</si>
  <si>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</si>
  <si>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</si>
  <si>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</si>
  <si>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</si>
  <si>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</si>
  <si>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</si>
  <si>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</si>
  <si>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</si>
  <si>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</si>
  <si>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</si>
  <si>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</si>
  <si>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</si>
  <si>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</si>
  <si>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</si>
  <si>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</si>
  <si>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</si>
  <si>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</si>
  <si>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</si>
  <si>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</si>
  <si>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</si>
  <si>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</si>
  <si>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</si>
  <si>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</si>
  <si>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</si>
  <si>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</si>
  <si>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</si>
  <si>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</si>
  <si>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</si>
  <si>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</si>
  <si>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</si>
  <si>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</si>
  <si>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</si>
  <si>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</si>
  <si>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</si>
  <si>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</si>
  <si>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</si>
  <si>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</si>
  <si>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</si>
  <si>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</si>
  <si>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</si>
  <si>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</si>
  <si>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</si>
  <si>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</si>
  <si>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</si>
  <si>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</si>
  <si>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</si>
  <si>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</si>
  <si>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</si>
  <si>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</si>
  <si>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</si>
  <si>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</si>
  <si>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</si>
  <si>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</si>
  <si>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</si>
  <si>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</si>
  <si>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</si>
  <si>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</si>
  <si>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</si>
  <si>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</si>
  <si>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</si>
  <si>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</si>
  <si>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</si>
  <si>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</si>
  <si>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</si>
  <si>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</si>
  <si>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</si>
  <si>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</si>
  <si>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</si>
  <si>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</si>
  <si>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</si>
  <si>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</si>
  <si>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</si>
  <si>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</si>
  <si>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</si>
  <si>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</si>
  <si>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</si>
  <si>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</si>
  <si>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</si>
  <si>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</si>
  <si>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</si>
  <si>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</si>
  <si>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</si>
  <si>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</si>
  <si>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</si>
  <si>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</si>
  <si>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</si>
  <si>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</si>
  <si>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</si>
  <si>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</si>
  <si>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</si>
  <si>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</si>
  <si>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</si>
  <si>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</si>
  <si>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</si>
  <si>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</si>
  <si>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</si>
  <si>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</si>
  <si>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</si>
  <si>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</si>
  <si>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</si>
  <si>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</si>
  <si>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</si>
  <si>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</si>
  <si>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</si>
  <si>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</si>
  <si>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</si>
  <si>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</si>
  <si>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</si>
  <si>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</si>
  <si>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</si>
  <si>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</si>
  <si>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</si>
  <si>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</si>
  <si>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</si>
  <si>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</si>
  <si>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</si>
  <si>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</si>
  <si>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</si>
  <si>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</si>
  <si>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</si>
  <si>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</si>
  <si>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</si>
  <si>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</si>
  <si>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</si>
  <si>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</si>
  <si>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</si>
  <si>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</si>
  <si>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</si>
  <si>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</si>
  <si>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</si>
  <si>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</si>
  <si>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</si>
  <si>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</si>
  <si>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</si>
  <si>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</si>
  <si>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</si>
  <si>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</si>
  <si>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</si>
  <si>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</si>
  <si>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</si>
  <si>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</si>
  <si>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</si>
  <si>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</si>
  <si>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</si>
  <si>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</si>
  <si>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</si>
  <si>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</si>
  <si>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</si>
  <si>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</si>
  <si>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</si>
  <si>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</si>
  <si>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</si>
  <si>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</si>
  <si>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</si>
  <si>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</si>
  <si>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</si>
  <si>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</si>
  <si>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</si>
  <si>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</si>
  <si>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</si>
  <si>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</si>
  <si>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</si>
  <si>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</si>
  <si>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</si>
  <si>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</si>
  <si>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</si>
  <si>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</si>
  <si>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</si>
  <si>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</si>
  <si>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</si>
  <si>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</si>
  <si>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</si>
  <si>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</si>
  <si>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</si>
  <si>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</si>
  <si>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</si>
  <si>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</si>
  <si>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</si>
  <si>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</si>
  <si>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</si>
  <si>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</si>
  <si>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</si>
  <si>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</si>
  <si>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</si>
  <si>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</si>
  <si>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</si>
  <si>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</si>
  <si>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</si>
  <si>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</si>
  <si>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</si>
  <si>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</si>
  <si>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</si>
  <si>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</si>
  <si>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</si>
  <si>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</si>
  <si>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</si>
  <si>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</si>
  <si>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</si>
  <si>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</si>
  <si>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</si>
  <si>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</si>
  <si>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</si>
  <si>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</si>
  <si>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</si>
  <si>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</si>
  <si>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</si>
  <si>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</si>
  <si>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</si>
  <si>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</si>
  <si>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</si>
  <si>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</si>
  <si>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</si>
  <si>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</si>
  <si>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</si>
  <si>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</si>
  <si>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</si>
  <si>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</si>
  <si>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</si>
  <si>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</si>
  <si>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</si>
  <si>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</si>
  <si>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</si>
  <si>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</si>
  <si>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</si>
  <si>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</si>
  <si>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</si>
  <si>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</si>
  <si>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</si>
  <si>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</si>
  <si>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</si>
  <si>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</si>
  <si>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</si>
  <si>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</si>
  <si>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</si>
  <si>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</si>
  <si>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</si>
  <si>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</si>
  <si>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</si>
  <si>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</si>
  <si>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</si>
  <si>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</si>
  <si>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</si>
  <si>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</si>
  <si>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</si>
  <si>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</si>
  <si>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</si>
  <si>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</si>
  <si>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</si>
  <si>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</si>
  <si>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</si>
  <si>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</si>
  <si>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</si>
  <si>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</si>
  <si>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</si>
  <si>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</si>
  <si>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</si>
  <si>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</si>
  <si>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</si>
  <si>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</si>
  <si>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</si>
  <si>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</si>
  <si>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</si>
  <si>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</si>
  <si>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</si>
  <si>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</si>
  <si>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</si>
  <si>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</si>
  <si>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</si>
  <si>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</si>
  <si>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</si>
  <si>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</si>
  <si>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</si>
  <si>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</si>
  <si>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</si>
  <si>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</si>
  <si>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</si>
  <si>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</si>
  <si>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</si>
  <si>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</si>
  <si>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</si>
  <si>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</si>
  <si>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</si>
  <si>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</si>
  <si>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</si>
  <si>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</si>
  <si>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</si>
  <si>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</si>
  <si>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</si>
  <si>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</si>
  <si>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</si>
  <si>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</si>
  <si>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</si>
  <si>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</si>
  <si>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</si>
  <si>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</si>
  <si>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</si>
  <si>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</si>
  <si>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</si>
  <si>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</si>
  <si>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</si>
  <si>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</si>
  <si>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</si>
  <si>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</si>
  <si>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</si>
  <si>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</si>
  <si>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</si>
  <si>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</si>
  <si>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</si>
  <si>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</si>
  <si>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</si>
  <si>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</si>
  <si>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</si>
  <si>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</si>
  <si>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</si>
  <si>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</si>
  <si>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</si>
  <si>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</si>
  <si>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</si>
  <si>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</si>
  <si>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</si>
  <si>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</si>
  <si>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</si>
  <si>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</si>
  <si>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</si>
  <si>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</si>
  <si>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</si>
  <si>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</si>
  <si>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</si>
  <si>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</si>
  <si>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</si>
  <si>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</si>
  <si>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</si>
  <si>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</si>
  <si>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</si>
  <si>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</si>
  <si>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</si>
  <si>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</si>
  <si>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</si>
  <si>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</si>
  <si>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</si>
  <si>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</si>
  <si>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</si>
  <si>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</si>
  <si>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</si>
  <si>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</si>
  <si>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</si>
  <si>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</si>
  <si>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</si>
  <si>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</si>
  <si>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</si>
  <si>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</si>
  <si>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</si>
  <si>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</si>
  <si>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</si>
  <si>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</si>
  <si>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</si>
  <si>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</si>
  <si>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</si>
  <si>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</si>
  <si>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</si>
  <si>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</si>
  <si>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</si>
  <si>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</si>
  <si>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</si>
  <si>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</si>
  <si>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</si>
  <si>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</si>
  <si>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</si>
  <si>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</si>
  <si>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</si>
  <si>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</si>
  <si>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</si>
  <si>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</si>
  <si>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</si>
  <si>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</si>
  <si>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</si>
  <si>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</si>
  <si>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</si>
  <si>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</si>
  <si>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</si>
  <si>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</si>
  <si>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</si>
  <si>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</si>
  <si>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</si>
  <si>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</si>
  <si>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</si>
  <si>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</si>
  <si>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</si>
  <si>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</si>
  <si>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</si>
  <si>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</si>
  <si>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</si>
  <si>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</si>
  <si>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</si>
  <si>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</si>
  <si>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</si>
  <si>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</si>
  <si>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</si>
  <si>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</si>
  <si>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</si>
  <si>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</si>
  <si>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</si>
  <si>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</si>
  <si>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</si>
  <si>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</si>
  <si>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</si>
  <si>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</si>
  <si>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</si>
  <si>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</si>
  <si>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</si>
  <si>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</si>
  <si>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</si>
  <si>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</si>
  <si>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</si>
  <si>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</si>
  <si>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</si>
  <si>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</si>
  <si>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</si>
  <si>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</si>
  <si>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</si>
  <si>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</si>
  <si>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</si>
  <si>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</si>
  <si>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</si>
  <si>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</si>
  <si>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</si>
  <si>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</si>
  <si>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</si>
  <si>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</si>
  <si>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</si>
  <si>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</si>
  <si>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</si>
  <si>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</si>
  <si>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</si>
  <si>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</si>
  <si>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</si>
  <si>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</si>
  <si>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</si>
  <si>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</si>
  <si>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</si>
  <si>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</si>
  <si>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</si>
  <si>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</si>
  <si>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</si>
  <si>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</si>
  <si>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</si>
  <si>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</si>
  <si>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</si>
  <si>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</si>
  <si>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</si>
  <si>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</si>
  <si>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</si>
  <si>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</si>
  <si>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</si>
  <si>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</si>
  <si>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</si>
  <si>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</si>
  <si>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</si>
  <si>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</si>
  <si>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</si>
  <si>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</si>
  <si>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</si>
  <si>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</si>
  <si>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</si>
  <si>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</si>
  <si>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</si>
  <si>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</si>
  <si>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</si>
  <si>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</si>
  <si>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</si>
  <si>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</si>
  <si>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</si>
  <si>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</si>
  <si>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</si>
  <si>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</si>
  <si>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</si>
  <si>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</si>
  <si>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</si>
  <si>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</si>
  <si>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</si>
  <si>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</si>
  <si>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</si>
  <si>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</si>
  <si>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</si>
  <si>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</si>
  <si>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</si>
  <si>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</si>
  <si>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</si>
  <si>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</si>
  <si>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</si>
  <si>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</si>
  <si>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</si>
  <si>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</si>
  <si>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</si>
  <si>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</si>
  <si>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</si>
  <si>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</si>
  <si>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</si>
  <si>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</si>
  <si>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</si>
  <si>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</si>
  <si>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</si>
  <si>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</si>
  <si>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</si>
  <si>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</si>
  <si>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</si>
  <si>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</si>
  <si>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</si>
  <si>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</si>
  <si>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</si>
  <si>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</si>
  <si>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</si>
  <si>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</si>
  <si>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</si>
  <si>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</si>
  <si>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</si>
  <si>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</si>
  <si>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</si>
  <si>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</si>
  <si>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</si>
  <si>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</si>
  <si>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</si>
  <si>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</si>
  <si>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</si>
  <si>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</si>
  <si>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</si>
  <si>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</si>
  <si>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</si>
  <si>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</si>
  <si>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</si>
  <si>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</si>
  <si>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</si>
  <si>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</si>
  <si>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</si>
  <si>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</si>
  <si>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</si>
  <si>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</si>
  <si>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</si>
  <si>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</si>
  <si>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</si>
  <si>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</si>
  <si>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</si>
  <si>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</si>
  <si>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</si>
  <si>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</si>
  <si>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</si>
  <si>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</si>
  <si>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</si>
  <si>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</si>
  <si>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</si>
  <si>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</si>
  <si>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</si>
  <si>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</si>
  <si>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</si>
  <si>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</si>
  <si>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</si>
  <si>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</si>
  <si>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</si>
  <si>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</si>
  <si>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</si>
  <si>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</si>
  <si>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</si>
  <si>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</si>
  <si>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</si>
  <si>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</si>
  <si>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</si>
  <si>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</si>
  <si>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</si>
  <si>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</si>
  <si>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</si>
  <si>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</si>
  <si>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</si>
  <si>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</si>
  <si>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</si>
  <si>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</si>
  <si>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</si>
  <si>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</si>
  <si>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</si>
  <si>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</si>
  <si>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</si>
  <si>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</si>
  <si>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</si>
  <si>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</si>
  <si>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</si>
  <si>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</si>
  <si>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</si>
  <si>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</si>
  <si>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</si>
  <si>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</si>
  <si>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</si>
  <si>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</si>
  <si>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</si>
  <si>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</si>
  <si>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</si>
  <si>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</si>
  <si>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</si>
  <si>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</si>
  <si>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</si>
  <si>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</si>
  <si>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</si>
  <si>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</si>
  <si>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</si>
  <si>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</si>
  <si>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</si>
  <si>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</si>
  <si>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</si>
  <si>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</si>
  <si>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</si>
  <si>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</si>
  <si>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</si>
  <si>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</si>
  <si>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</si>
  <si>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</si>
  <si>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</si>
  <si>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</si>
  <si>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</si>
  <si>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</si>
  <si>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</si>
  <si>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</si>
  <si>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</si>
  <si>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</si>
  <si>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</si>
  <si>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</si>
  <si>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</si>
  <si>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</si>
  <si>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</si>
  <si>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</si>
  <si>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</si>
  <si>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</si>
  <si>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</si>
  <si>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</si>
  <si>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</si>
  <si>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</si>
  <si>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</si>
  <si>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</si>
  <si>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</si>
  <si>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</si>
  <si>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</si>
  <si>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</si>
  <si>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</si>
  <si>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</si>
  <si>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</si>
  <si>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</si>
  <si>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</si>
  <si>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</si>
  <si>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</si>
  <si>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</si>
  <si>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</si>
  <si>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</si>
  <si>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</si>
  <si>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</si>
  <si>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</si>
  <si>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</si>
  <si>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</si>
  <si>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</si>
  <si>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</si>
  <si>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</si>
  <si>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</si>
  <si>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</si>
  <si>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</si>
  <si>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</si>
  <si>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</si>
  <si>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</si>
  <si>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</si>
  <si>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</si>
  <si>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</si>
  <si>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</si>
  <si>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</si>
  <si>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</si>
  <si>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</si>
  <si>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</si>
  <si>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</si>
  <si>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</si>
  <si>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</si>
  <si>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</si>
  <si>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</si>
  <si>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</si>
  <si>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</si>
  <si>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</si>
  <si>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</si>
  <si>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</si>
  <si>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</si>
  <si>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</si>
  <si>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</si>
  <si>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</si>
  <si>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</si>
  <si>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</si>
  <si>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</si>
  <si>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</si>
  <si>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</si>
  <si>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</si>
  <si>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</si>
  <si>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</si>
  <si>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</si>
  <si>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</si>
  <si>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</si>
  <si>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</si>
  <si>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</si>
  <si>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</si>
  <si>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</si>
  <si>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</si>
  <si>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</si>
  <si>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</si>
  <si>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</si>
  <si>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</si>
  <si>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</si>
  <si>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</si>
  <si>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</si>
  <si>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</si>
  <si>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</si>
  <si>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</si>
  <si>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</si>
  <si>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</si>
  <si>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</si>
  <si>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</si>
  <si>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</si>
  <si>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</si>
  <si>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</si>
  <si>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</si>
  <si>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</si>
  <si>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</si>
  <si>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</si>
  <si>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</si>
  <si>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</si>
  <si>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</si>
  <si>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</si>
  <si>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</si>
  <si>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</si>
  <si>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</si>
  <si>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</si>
  <si>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</si>
  <si>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</si>
  <si>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</si>
  <si>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</si>
  <si>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</si>
  <si>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</si>
  <si>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</si>
  <si>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</si>
  <si>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</si>
  <si>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</si>
  <si>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</si>
  <si>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</si>
  <si>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</si>
  <si>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</si>
  <si>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</si>
  <si>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</si>
  <si>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</si>
  <si>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</si>
  <si>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</si>
  <si>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</si>
  <si>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</si>
  <si>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</si>
  <si>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</si>
  <si>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</si>
  <si>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</si>
  <si>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</si>
  <si>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</si>
  <si>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</si>
  <si>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</si>
  <si>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</si>
  <si>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</si>
  <si>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</si>
  <si>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</si>
  <si>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</si>
  <si>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</si>
  <si>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</si>
  <si>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</si>
  <si>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</si>
  <si>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</si>
  <si>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</si>
  <si>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</si>
  <si>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</si>
  <si>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</si>
  <si>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</si>
  <si>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</si>
  <si>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</si>
  <si>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</si>
  <si>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</si>
  <si>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</si>
  <si>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</si>
  <si>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</si>
  <si>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</si>
  <si>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</si>
  <si>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</si>
  <si>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</si>
  <si>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</si>
  <si>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</si>
  <si>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</si>
  <si>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</si>
  <si>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</si>
  <si>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</si>
  <si>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</si>
  <si>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</si>
  <si>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</si>
  <si>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</si>
  <si>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</si>
  <si>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</si>
  <si>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</si>
  <si>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</si>
  <si>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</si>
  <si>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</si>
  <si>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</si>
  <si>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</si>
  <si>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</si>
  <si>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</si>
  <si>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</si>
  <si>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</si>
  <si>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</si>
  <si>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</si>
  <si>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</si>
  <si>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</si>
  <si>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</si>
  <si>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</si>
  <si>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</si>
  <si>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</si>
  <si>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</si>
  <si>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</si>
  <si>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</si>
  <si>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</si>
  <si>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</si>
  <si>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</si>
  <si>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</si>
  <si>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</si>
  <si>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</si>
  <si>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</si>
  <si>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</si>
  <si>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</si>
  <si>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</si>
  <si>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</si>
  <si>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</si>
  <si>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</si>
  <si>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</si>
  <si>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</si>
  <si>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</si>
  <si>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</si>
  <si>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</si>
  <si>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</si>
  <si>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</si>
  <si>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</si>
  <si>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</si>
  <si>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</si>
  <si>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</si>
  <si>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</si>
  <si>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</si>
  <si>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</si>
  <si>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</si>
  <si>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</si>
  <si>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</si>
  <si>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</si>
  <si>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</si>
  <si>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</si>
  <si>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</si>
  <si>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</si>
  <si>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</si>
  <si>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</si>
  <si>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</si>
  <si>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</si>
  <si>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</si>
  <si>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</si>
  <si>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</si>
  <si>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</si>
  <si>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</si>
  <si>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</si>
  <si>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</si>
  <si>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</si>
  <si>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</si>
  <si>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</si>
  <si>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</si>
  <si>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</si>
  <si>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</si>
  <si>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</si>
  <si>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</si>
  <si>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</si>
  <si>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</si>
  <si>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</si>
  <si>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</si>
  <si>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</si>
  <si>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</si>
  <si>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</si>
  <si>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</si>
  <si>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</si>
  <si>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</si>
  <si>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</si>
  <si>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</si>
  <si>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</si>
  <si>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</si>
  <si>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</si>
  <si>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</si>
  <si>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</si>
  <si>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</si>
  <si>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</si>
  <si>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</si>
  <si>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</si>
  <si>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</si>
  <si>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</si>
  <si>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</si>
  <si>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</si>
  <si>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</si>
  <si>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</si>
  <si>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</si>
  <si>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</si>
  <si>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</si>
  <si>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</si>
  <si>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</si>
  <si>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</si>
  <si>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</si>
  <si>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</si>
  <si>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</si>
  <si>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</si>
  <si>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</si>
  <si>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</si>
  <si>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</si>
  <si>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</si>
  <si>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</si>
  <si>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</si>
  <si>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</si>
  <si>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</si>
  <si>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</si>
  <si>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</si>
  <si>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</si>
  <si>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</si>
  <si>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</si>
  <si>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</si>
  <si>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</si>
  <si>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</si>
  <si>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</si>
  <si>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</si>
  <si>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</si>
  <si>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</si>
  <si>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</si>
  <si>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</si>
  <si>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</si>
  <si>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</si>
  <si>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</si>
  <si>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</si>
  <si>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</si>
  <si>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</si>
  <si>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</si>
  <si>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</si>
  <si>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</si>
  <si>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</si>
  <si>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</si>
  <si>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</si>
  <si>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</si>
  <si>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</si>
  <si>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</si>
  <si>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</si>
  <si>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</si>
  <si>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</si>
  <si>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</si>
  <si>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</si>
  <si>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</si>
  <si>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</si>
  <si>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</si>
  <si>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</si>
  <si>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</si>
  <si>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</si>
  <si>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</si>
  <si>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</si>
  <si>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</si>
  <si>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</si>
  <si>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</si>
  <si>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</si>
  <si>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</si>
  <si>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</si>
  <si>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</si>
  <si>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</si>
  <si>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</si>
  <si>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</si>
  <si>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</si>
  <si>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</si>
  <si>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</si>
  <si>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</si>
  <si>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</si>
  <si>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</si>
  <si>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</si>
  <si>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</si>
  <si>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</si>
  <si>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</si>
  <si>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</si>
  <si>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</si>
  <si>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</si>
  <si>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</si>
  <si>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</si>
  <si>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</si>
  <si>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</si>
  <si>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</si>
  <si>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</si>
  <si>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</si>
  <si>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</si>
  <si>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</si>
  <si>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</si>
  <si>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</si>
  <si>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</si>
  <si>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</si>
  <si>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</si>
  <si>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</si>
  <si>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</si>
  <si>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</si>
  <si>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</si>
  <si>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</si>
  <si>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</si>
  <si>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</si>
  <si>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</si>
  <si>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</si>
  <si>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</si>
  <si>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</si>
  <si>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</si>
  <si>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</si>
  <si>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</si>
  <si>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</si>
  <si>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</si>
  <si>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</si>
  <si>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</si>
  <si>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</si>
  <si>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</si>
  <si>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</si>
  <si>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</si>
  <si>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</si>
  <si>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</si>
  <si>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</si>
  <si>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</si>
  <si>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</si>
  <si>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</si>
  <si>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</si>
  <si>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</si>
  <si>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</si>
  <si>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</si>
  <si>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</si>
  <si>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</si>
  <si>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</si>
  <si>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</si>
  <si>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</si>
  <si>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</si>
  <si>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</si>
  <si>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</si>
  <si>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</si>
  <si>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</si>
  <si>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</si>
  <si>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</si>
  <si>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</si>
  <si>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</si>
  <si>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</si>
  <si>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</si>
  <si>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</si>
  <si>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</si>
  <si>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</si>
  <si>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</si>
  <si>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</si>
  <si>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</si>
  <si>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</si>
  <si>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</si>
  <si>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</si>
  <si>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</si>
  <si>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</si>
  <si>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</si>
  <si>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</si>
  <si>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</si>
  <si>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</si>
  <si>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</si>
  <si>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</si>
  <si>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</si>
  <si>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</si>
  <si>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</si>
  <si>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</si>
  <si>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</si>
  <si>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</si>
  <si>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</si>
  <si>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</si>
  <si>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</si>
  <si>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</si>
  <si>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</si>
  <si>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</si>
  <si>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</si>
  <si>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</si>
  <si>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</si>
  <si>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</si>
  <si>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</si>
  <si>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</si>
  <si>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</si>
  <si>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</si>
  <si>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</si>
  <si>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</si>
  <si>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</si>
  <si>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</si>
  <si>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</si>
  <si>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</si>
  <si>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</si>
  <si>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</si>
  <si>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</si>
  <si>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</si>
  <si>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</si>
  <si>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</si>
  <si>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</si>
  <si>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</si>
  <si>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</si>
  <si>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</si>
  <si>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</si>
  <si>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</si>
  <si>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</si>
  <si>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</si>
  <si>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</si>
  <si>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</si>
  <si>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</si>
  <si>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</si>
  <si>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</si>
  <si>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</si>
  <si>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</si>
  <si>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</si>
  <si>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</si>
  <si>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</si>
  <si>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</si>
  <si>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</si>
  <si>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</si>
  <si>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</si>
  <si>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</si>
  <si>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</si>
  <si>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</si>
  <si>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</si>
  <si>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</si>
  <si>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</si>
  <si>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</si>
  <si>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</si>
  <si>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</si>
  <si>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</si>
  <si>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</si>
  <si>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</si>
  <si>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</si>
  <si>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</si>
  <si>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</si>
  <si>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</si>
  <si>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</si>
  <si>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</si>
  <si>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</si>
  <si>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</si>
  <si>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</si>
  <si>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</si>
  <si>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</si>
  <si>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</si>
  <si>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</si>
  <si>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</si>
  <si>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</si>
  <si>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</si>
  <si>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</si>
  <si>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</si>
  <si>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</si>
  <si>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</si>
  <si>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</si>
  <si>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</si>
  <si>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</si>
  <si>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</si>
  <si>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</si>
  <si>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</si>
  <si>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</si>
  <si>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</si>
  <si>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</si>
  <si>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</si>
  <si>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</si>
  <si>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</si>
  <si>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</si>
  <si>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</si>
  <si>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</si>
  <si>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</si>
  <si>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</si>
  <si>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</si>
  <si>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</si>
  <si>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</si>
  <si>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</si>
  <si>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</si>
  <si>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</si>
  <si>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</si>
  <si>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</si>
  <si>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</si>
  <si>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</si>
  <si>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</si>
  <si>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</si>
  <si>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</si>
  <si>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</si>
  <si>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</si>
  <si>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</si>
  <si>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</si>
  <si>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</si>
  <si>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</si>
  <si>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</si>
  <si>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</si>
  <si>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</si>
  <si>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</si>
  <si>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</si>
  <si>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</si>
  <si>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</si>
  <si>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</si>
  <si>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</si>
  <si>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</si>
  <si>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</si>
  <si>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</si>
  <si>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</si>
  <si>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</si>
  <si>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</si>
  <si>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</si>
  <si>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</si>
  <si>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</si>
  <si>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</si>
  <si>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</si>
  <si>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</si>
  <si>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</si>
  <si>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</si>
  <si>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</si>
  <si>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</si>
  <si>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</si>
  <si>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</si>
  <si>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</si>
  <si>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</si>
  <si>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</si>
  <si>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</si>
  <si>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</si>
  <si>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</si>
  <si>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</si>
  <si>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</si>
  <si>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</si>
  <si>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</si>
  <si>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</si>
  <si>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</si>
  <si>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</si>
  <si>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</si>
  <si>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</si>
  <si>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</si>
  <si>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</si>
  <si>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</si>
  <si>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</si>
  <si>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</si>
  <si>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</si>
  <si>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</si>
  <si>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</si>
  <si>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</si>
  <si>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</si>
  <si>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</si>
  <si>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</si>
  <si>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</si>
  <si>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</si>
  <si>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</si>
  <si>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</si>
  <si>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</si>
  <si>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</si>
  <si>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</si>
  <si>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</si>
  <si>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</si>
  <si>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</si>
  <si>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</si>
  <si>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</si>
  <si>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</si>
  <si>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</si>
  <si>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</si>
  <si>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</si>
  <si>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</si>
  <si>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</si>
  <si>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</si>
  <si>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</si>
  <si>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</si>
  <si>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</si>
  <si>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</si>
  <si>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</si>
  <si>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</si>
  <si>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</si>
  <si>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</si>
  <si>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</si>
  <si>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</si>
  <si>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</si>
  <si>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</si>
  <si>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</si>
  <si>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</si>
  <si>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</si>
  <si>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</si>
  <si>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</si>
  <si>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</si>
  <si>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</si>
  <si>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</si>
  <si>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</si>
  <si>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</si>
  <si>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</si>
  <si>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</si>
  <si>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</si>
  <si>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</si>
  <si>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</si>
  <si>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</si>
  <si>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</si>
  <si>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</si>
  <si>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</si>
  <si>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</si>
  <si>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</si>
  <si>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</si>
  <si>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</si>
  <si>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</si>
  <si>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</si>
  <si>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</si>
  <si>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</si>
  <si>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</si>
  <si>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</si>
  <si>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</si>
  <si>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</si>
  <si>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</si>
  <si>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</si>
  <si>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</si>
  <si>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</si>
  <si>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</si>
  <si>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</si>
  <si>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</si>
  <si>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</si>
  <si>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</si>
  <si>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</si>
  <si>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</si>
  <si>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</si>
  <si>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</si>
  <si>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</si>
  <si>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</si>
  <si>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</si>
  <si>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</si>
  <si>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</si>
  <si>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</si>
  <si>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</si>
  <si>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</si>
  <si>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</si>
  <si>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</si>
  <si>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</si>
  <si>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</si>
  <si>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</si>
  <si>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</si>
  <si>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</si>
  <si>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</si>
  <si>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</si>
  <si>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</si>
  <si>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</si>
  <si>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</si>
  <si>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</si>
  <si>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</si>
  <si>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</si>
  <si>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</si>
  <si>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</si>
  <si>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</si>
  <si>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</si>
  <si>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</si>
  <si>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</si>
  <si>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</si>
  <si>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</si>
  <si>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</si>
  <si>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</si>
  <si>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</si>
  <si>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</si>
  <si>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</si>
  <si>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</si>
  <si>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</si>
  <si>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</si>
  <si>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</si>
  <si>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</si>
  <si>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</si>
  <si>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</si>
  <si>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</si>
  <si>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</si>
  <si>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</si>
  <si>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</si>
  <si>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</si>
  <si>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</si>
  <si>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</si>
  <si>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</si>
  <si>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</si>
  <si>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</si>
  <si>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</si>
  <si>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</si>
  <si>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</si>
  <si>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</si>
  <si>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</si>
  <si>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</si>
  <si>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</si>
  <si>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</si>
  <si>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</si>
  <si>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</si>
  <si>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</si>
  <si>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</si>
  <si>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</si>
  <si>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</si>
  <si>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</si>
  <si>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</si>
  <si>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</si>
  <si>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</si>
  <si>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</si>
  <si>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</si>
  <si>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</si>
  <si>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</si>
  <si>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</si>
  <si>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</si>
  <si>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</si>
  <si>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</si>
  <si>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</si>
  <si>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</si>
  <si>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</si>
  <si>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</si>
  <si>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</si>
  <si>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</si>
  <si>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</si>
  <si>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</si>
  <si>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</si>
  <si>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</si>
  <si>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</si>
  <si>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</si>
  <si>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</si>
  <si>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</si>
  <si>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</si>
  <si>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</si>
  <si>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</si>
  <si>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</si>
  <si>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</si>
  <si>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</si>
  <si>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</si>
  <si>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</si>
  <si>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</si>
  <si>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</si>
  <si>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</si>
  <si>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</si>
  <si>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</si>
  <si>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</si>
  <si>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</si>
  <si>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</si>
  <si>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</si>
  <si>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</si>
  <si>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</si>
  <si>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</si>
  <si>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</si>
  <si>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</si>
  <si>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</si>
  <si>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</si>
  <si>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</si>
  <si>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</si>
  <si>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</si>
  <si>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</si>
  <si>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</si>
  <si>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</si>
  <si>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</si>
  <si>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</si>
  <si>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</si>
  <si>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</si>
  <si>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</si>
  <si>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</si>
  <si>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</si>
  <si>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</si>
  <si>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</si>
  <si>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</si>
  <si>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</si>
  <si>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</si>
  <si>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</si>
  <si>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</si>
  <si>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</si>
  <si>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</si>
  <si>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</si>
  <si>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</si>
  <si>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</si>
  <si>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</si>
  <si>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</si>
  <si>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</si>
  <si>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</si>
  <si>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</si>
  <si>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</si>
  <si>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</si>
  <si>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</si>
  <si>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</si>
  <si>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</si>
  <si>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</si>
  <si>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</si>
  <si>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</si>
  <si>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</si>
  <si>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</si>
  <si>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</si>
  <si>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</si>
  <si>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</si>
  <si>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</si>
  <si>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</si>
  <si>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</si>
  <si>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</si>
  <si>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</si>
  <si>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</si>
  <si>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</si>
  <si>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</si>
  <si>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</si>
  <si>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</si>
  <si>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</si>
  <si>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</si>
  <si>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</si>
  <si>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</si>
  <si>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</si>
  <si>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</si>
  <si>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</si>
  <si>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</si>
  <si>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</si>
  <si>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</si>
  <si>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</si>
  <si>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</si>
  <si>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</si>
  <si>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</si>
  <si>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</si>
  <si>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</si>
  <si>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</si>
  <si>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</si>
  <si>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</si>
  <si>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</si>
  <si>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</si>
  <si>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</si>
  <si>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</si>
  <si>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</si>
  <si>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</si>
  <si>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</si>
  <si>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</si>
  <si>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</si>
  <si>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</si>
  <si>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</si>
  <si>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</si>
  <si>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</si>
  <si>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</si>
  <si>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</si>
  <si>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</si>
  <si>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</si>
  <si>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</si>
  <si>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</si>
  <si>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</si>
  <si>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</si>
  <si>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</si>
  <si>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</si>
  <si>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</si>
  <si>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</si>
  <si>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</si>
  <si>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</si>
  <si>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</si>
  <si>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</si>
  <si>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</si>
  <si>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</si>
  <si>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</si>
  <si>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</si>
  <si>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</si>
  <si>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</si>
  <si>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</si>
  <si>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</si>
  <si>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</si>
  <si>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</si>
  <si>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</si>
  <si>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</si>
  <si>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</si>
  <si>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</si>
  <si>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</si>
  <si>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</si>
  <si>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</si>
  <si>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</si>
  <si>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</si>
  <si>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</si>
  <si>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</si>
  <si>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</si>
  <si>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</si>
  <si>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</si>
  <si>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</si>
  <si>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</si>
  <si>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</si>
  <si>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</si>
  <si>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</si>
  <si>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</si>
  <si>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</si>
  <si>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</si>
  <si>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</si>
  <si>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</si>
  <si>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</si>
  <si>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</si>
  <si>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</si>
  <si>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</si>
  <si>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</si>
  <si>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</si>
  <si>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</si>
  <si>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</si>
  <si>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</si>
  <si>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</si>
  <si>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</si>
  <si>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</si>
  <si>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</si>
  <si>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</si>
  <si>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</si>
  <si>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</si>
  <si>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</si>
  <si>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</si>
  <si>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</si>
  <si>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</si>
  <si>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</si>
  <si>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</si>
  <si>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</si>
  <si>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</si>
  <si>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</si>
  <si>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</si>
  <si>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</si>
  <si>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</si>
  <si>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</si>
  <si>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</si>
  <si>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</si>
  <si>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</si>
  <si>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</si>
  <si>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</si>
  <si>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</si>
  <si>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</si>
  <si>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</si>
  <si>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</si>
  <si>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</si>
  <si>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</si>
  <si>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</si>
  <si>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</si>
  <si>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</si>
  <si>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</si>
  <si>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</si>
  <si>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</si>
  <si>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</si>
  <si>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</si>
  <si>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</si>
  <si>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</si>
  <si>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</si>
  <si>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</si>
  <si>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</si>
  <si>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</si>
  <si>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</si>
  <si>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</si>
  <si>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</si>
  <si>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</si>
  <si>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</si>
  <si>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</si>
  <si>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</si>
  <si>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</si>
  <si>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</si>
  <si>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</si>
  <si>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</si>
  <si>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</si>
  <si>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</si>
  <si>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</si>
  <si>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</si>
  <si>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</si>
  <si>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</si>
  <si>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</si>
  <si>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</si>
  <si>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</si>
  <si>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</si>
  <si>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</si>
  <si>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</si>
  <si>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</si>
  <si>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</si>
  <si>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</si>
  <si>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</si>
  <si>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</si>
  <si>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</si>
  <si>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</si>
  <si>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</si>
  <si>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</si>
  <si>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</si>
  <si>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</si>
  <si>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</si>
  <si>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</si>
  <si>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</si>
  <si>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</si>
  <si>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</si>
  <si>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</si>
  <si>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</si>
  <si>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</si>
  <si>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</si>
  <si>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</si>
  <si>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</si>
  <si>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</si>
  <si>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</si>
  <si>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</si>
  <si>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</si>
  <si>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</si>
  <si>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</si>
  <si>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</si>
  <si>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</si>
  <si>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</si>
  <si>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</si>
  <si>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</si>
  <si>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</si>
  <si>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</si>
  <si>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</si>
  <si>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</si>
  <si>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</si>
  <si>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</si>
  <si>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</si>
  <si>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</si>
  <si>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</si>
  <si>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</si>
  <si>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</si>
  <si>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</si>
  <si>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</si>
  <si>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</si>
  <si>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</si>
  <si>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</si>
  <si>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</si>
  <si>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</si>
  <si>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</si>
  <si>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</si>
  <si>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</si>
  <si>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</si>
  <si>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</si>
  <si>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</si>
  <si>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</si>
  <si>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</si>
  <si>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</si>
  <si>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</si>
  <si>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</si>
  <si>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</si>
  <si>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</si>
  <si>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</si>
  <si>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</si>
  <si>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</si>
  <si>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</si>
  <si>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</si>
  <si>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</si>
  <si>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</si>
  <si>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</si>
  <si>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</si>
  <si>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</si>
  <si>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</si>
  <si>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</si>
  <si>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</si>
  <si>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</si>
  <si>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</si>
  <si>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</si>
  <si>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</si>
  <si>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</si>
  <si>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</si>
  <si>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</si>
  <si>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</si>
  <si>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</si>
  <si>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</si>
  <si>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</si>
  <si>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</si>
  <si>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</si>
  <si>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</si>
  <si>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</si>
  <si>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</si>
  <si>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</si>
  <si>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</si>
  <si>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</si>
  <si>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</si>
  <si>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</si>
  <si>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</si>
  <si>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</si>
  <si>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</si>
  <si>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</si>
  <si>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</si>
  <si>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</si>
  <si>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</si>
  <si>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</si>
  <si>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</si>
  <si>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</si>
  <si>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</si>
  <si>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</si>
  <si>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</si>
  <si>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</si>
  <si>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</si>
  <si>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</si>
  <si>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</si>
  <si>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</si>
  <si>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</si>
  <si>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</si>
  <si>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</si>
  <si>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</si>
  <si>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</si>
  <si>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</si>
  <si>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</si>
  <si>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</si>
  <si>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</si>
  <si>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</si>
  <si>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</si>
  <si>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</si>
  <si>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</si>
  <si>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</si>
  <si>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</si>
  <si>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</si>
  <si>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</si>
  <si>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</si>
  <si>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</si>
  <si>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</si>
  <si>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</si>
  <si>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</si>
  <si>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</si>
  <si>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</si>
  <si>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</si>
  <si>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</si>
  <si>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</si>
  <si>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</si>
  <si>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</si>
  <si>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</si>
  <si>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</si>
  <si>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</si>
  <si>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</si>
  <si>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</si>
  <si>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</si>
  <si>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</si>
  <si>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</si>
  <si>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</si>
  <si>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</si>
  <si>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</si>
  <si>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</si>
  <si>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</si>
  <si>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</si>
  <si>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</si>
  <si>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</si>
  <si>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</si>
  <si>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</si>
  <si>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</si>
  <si>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</si>
  <si>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</si>
  <si>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</si>
  <si>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</si>
  <si>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</si>
  <si>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</si>
  <si>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</si>
  <si>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</si>
  <si>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</si>
  <si>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</si>
  <si>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</si>
  <si>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</si>
  <si>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</si>
  <si>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</si>
  <si>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</si>
  <si>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</si>
  <si>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</si>
  <si>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</si>
  <si>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</si>
  <si>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</si>
  <si>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</si>
  <si>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</si>
  <si>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</si>
  <si>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</si>
  <si>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</si>
  <si>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</si>
  <si>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</si>
  <si>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</si>
  <si>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</si>
  <si>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</si>
  <si>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</si>
  <si>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</si>
  <si>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</si>
  <si>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</si>
  <si>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</si>
  <si>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</si>
  <si>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</si>
  <si>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</si>
  <si>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</si>
  <si>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</si>
  <si>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</si>
  <si>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</si>
  <si>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</si>
  <si>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</si>
  <si>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</si>
  <si>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</si>
  <si>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</si>
  <si>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</si>
  <si>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</si>
  <si>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</si>
  <si>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</si>
  <si>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</si>
  <si>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</si>
  <si>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</si>
  <si>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</si>
  <si>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</si>
  <si>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</si>
  <si>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</si>
  <si>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</si>
  <si>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</si>
  <si>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</si>
  <si>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</si>
  <si>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</si>
  <si>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</si>
  <si>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</si>
  <si>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</si>
  <si>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</si>
  <si>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</si>
  <si>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</si>
  <si>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</si>
  <si>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</si>
  <si>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</si>
  <si>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</si>
  <si>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</si>
  <si>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</si>
  <si>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</si>
  <si>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</si>
  <si>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</si>
  <si>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</si>
  <si>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</si>
  <si>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</si>
  <si>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</si>
  <si>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</si>
  <si>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</si>
  <si>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</si>
  <si>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</si>
  <si>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</si>
  <si>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</si>
  <si>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</si>
  <si>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</si>
  <si>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</si>
  <si>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</si>
  <si>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</si>
  <si>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</si>
  <si>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</si>
  <si>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</si>
  <si>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</si>
  <si>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</si>
  <si>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</si>
  <si>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</si>
  <si>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</si>
  <si>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</si>
  <si>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</si>
  <si>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</si>
  <si>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</si>
  <si>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</si>
  <si>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</si>
  <si>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</si>
  <si>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</si>
  <si>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</si>
  <si>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</si>
  <si>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</si>
  <si>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</si>
  <si>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</si>
  <si>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</si>
  <si>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</si>
  <si>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</si>
  <si>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</si>
  <si>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</si>
  <si>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</si>
  <si>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</si>
  <si>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</si>
  <si>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</si>
  <si>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</si>
  <si>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</si>
  <si>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</si>
  <si>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</si>
  <si>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</si>
  <si>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</si>
  <si>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</si>
  <si>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</si>
  <si>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</si>
  <si>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</si>
  <si>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</si>
  <si>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</si>
  <si>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</si>
  <si>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</si>
  <si>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</si>
  <si>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</si>
  <si>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</si>
  <si>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</si>
  <si>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</si>
  <si>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</si>
  <si>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</si>
  <si>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</si>
  <si>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</si>
  <si>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</si>
  <si>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</si>
  <si>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</si>
  <si>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</si>
  <si>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</si>
  <si>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</si>
  <si>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</si>
  <si>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</si>
  <si>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</si>
  <si>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</si>
  <si>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</si>
  <si>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</si>
  <si>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</si>
  <si>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</si>
  <si>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</si>
  <si>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</si>
  <si>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</si>
  <si>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</si>
  <si>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</si>
  <si>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</si>
  <si>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</si>
  <si>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</si>
  <si>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</si>
  <si>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</si>
  <si>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</si>
  <si>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</si>
  <si>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</si>
  <si>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</si>
  <si>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</si>
  <si>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</si>
  <si>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</si>
  <si>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</si>
  <si>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</si>
  <si>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</si>
  <si>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</si>
  <si>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</si>
  <si>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</si>
  <si>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</si>
  <si>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</si>
  <si>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</si>
  <si>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</si>
  <si>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</si>
  <si>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</si>
  <si>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</si>
  <si>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</si>
  <si>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</si>
  <si>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</si>
  <si>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</si>
  <si>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</si>
  <si>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</si>
  <si>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</si>
  <si>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</si>
  <si>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</si>
  <si>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</si>
  <si>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</si>
  <si>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</si>
  <si>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</si>
  <si>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</si>
  <si>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</si>
  <si>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</si>
  <si>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</si>
  <si>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</si>
  <si>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</si>
  <si>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</si>
  <si>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</si>
  <si>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</si>
  <si>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</si>
  <si>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</si>
  <si>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</si>
  <si>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</si>
  <si>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</si>
  <si>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</si>
  <si>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</si>
  <si>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</si>
  <si>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</si>
  <si>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</si>
  <si>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</si>
  <si>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</si>
  <si>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</si>
  <si>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</si>
  <si>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</si>
  <si>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</si>
  <si>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</si>
  <si>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</si>
  <si>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</si>
  <si>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</si>
  <si>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</si>
  <si>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</si>
  <si>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</si>
  <si>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</si>
  <si>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</si>
  <si>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</si>
  <si>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</si>
  <si>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</si>
  <si>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</si>
  <si>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</si>
  <si>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</si>
  <si>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</si>
  <si>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</si>
  <si>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</si>
  <si>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</si>
  <si>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</si>
  <si>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</si>
  <si>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</si>
  <si>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</si>
  <si>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</si>
  <si>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</si>
  <si>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</si>
  <si>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</si>
  <si>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</si>
  <si>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</si>
  <si>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</si>
  <si>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</si>
  <si>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</si>
  <si>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</si>
  <si>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</si>
  <si>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</si>
  <si>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</si>
  <si>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</si>
  <si>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</si>
  <si>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</si>
  <si>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</si>
  <si>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</si>
  <si>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</si>
  <si>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</si>
  <si>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</si>
  <si>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</si>
  <si>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</si>
  <si>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</si>
  <si>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</si>
  <si>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</si>
  <si>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</si>
  <si>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</si>
  <si>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</si>
  <si>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</si>
  <si>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</si>
  <si>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</si>
  <si>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</si>
  <si>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</si>
  <si>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</si>
  <si>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</si>
  <si>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</si>
  <si>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</si>
  <si>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</si>
  <si>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</si>
  <si>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</si>
  <si>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</si>
  <si>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</si>
  <si>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</si>
  <si>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</si>
  <si>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</si>
  <si>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</si>
  <si>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</si>
  <si>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</si>
  <si>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</si>
  <si>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</si>
  <si>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</si>
  <si>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</si>
  <si>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</si>
  <si>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</si>
  <si>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</si>
  <si>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</si>
  <si>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</si>
  <si>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</si>
  <si>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</si>
  <si>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</si>
  <si>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</si>
  <si>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</si>
  <si>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</si>
  <si>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</si>
  <si>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</si>
  <si>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</si>
  <si>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</si>
  <si>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</si>
  <si>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</si>
  <si>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</si>
  <si>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</si>
  <si>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</si>
  <si>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</si>
  <si>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</si>
  <si>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</si>
  <si>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</si>
  <si>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</si>
  <si>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</si>
  <si>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</si>
  <si>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</si>
  <si>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</si>
  <si>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</si>
  <si>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</si>
  <si>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</si>
  <si>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</si>
  <si>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</si>
  <si>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</si>
  <si>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</si>
  <si>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</si>
  <si>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</si>
  <si>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</si>
  <si>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</si>
  <si>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</si>
  <si>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</si>
  <si>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</si>
  <si>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</si>
  <si>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</si>
  <si>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</si>
  <si>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</si>
  <si>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</si>
  <si>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</si>
  <si>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</si>
  <si>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</si>
  <si>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</si>
  <si>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</si>
  <si>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</si>
  <si>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</si>
  <si>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</si>
  <si>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</si>
  <si>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</si>
  <si>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</si>
  <si>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</si>
  <si>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</si>
  <si>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</si>
  <si>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</si>
  <si>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</si>
  <si>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</si>
  <si>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</si>
  <si>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</si>
  <si>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</si>
  <si>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</si>
  <si>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</si>
  <si>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</si>
  <si>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</si>
  <si>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</si>
  <si>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</si>
  <si>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</si>
  <si>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</si>
  <si>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</si>
  <si>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</si>
  <si>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</si>
  <si>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</si>
  <si>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</si>
  <si>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</si>
  <si>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</si>
  <si>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</si>
  <si>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</si>
  <si>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</si>
  <si>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</si>
  <si>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</si>
  <si>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</si>
  <si>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</si>
  <si>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</si>
  <si>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</si>
  <si>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</si>
  <si>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</si>
  <si>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</si>
  <si>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</si>
  <si>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</si>
  <si>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</si>
  <si>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</si>
  <si>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</si>
  <si>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</si>
  <si>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</si>
  <si>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</si>
  <si>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</si>
  <si>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</si>
  <si>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</si>
  <si>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</si>
  <si>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</si>
  <si>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</si>
  <si>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</si>
  <si>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</si>
  <si>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</si>
  <si>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</si>
  <si>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</si>
  <si>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</si>
  <si>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</si>
  <si>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</si>
  <si>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</si>
  <si>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</si>
  <si>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</si>
  <si>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</si>
  <si>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</si>
  <si>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</si>
  <si>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</si>
  <si>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</si>
  <si>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</si>
  <si>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</si>
  <si>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</si>
  <si>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</si>
  <si>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</si>
  <si>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</si>
  <si>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</si>
  <si>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</si>
  <si>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</si>
  <si>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</si>
  <si>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</si>
  <si>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</si>
  <si>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</si>
  <si>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</si>
  <si>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</si>
  <si>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</si>
  <si>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</si>
  <si>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</si>
  <si>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</si>
  <si>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</si>
  <si>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</si>
  <si>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</si>
  <si>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</si>
  <si>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</si>
  <si>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</si>
  <si>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</si>
  <si>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</si>
  <si>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</si>
  <si>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</si>
  <si>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</si>
  <si>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</si>
  <si>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</si>
  <si>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</si>
  <si>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</si>
  <si>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</si>
  <si>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</si>
  <si>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</si>
  <si>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</si>
  <si>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</si>
  <si>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</si>
  <si>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</si>
  <si>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</si>
  <si>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</si>
  <si>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</si>
  <si>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</si>
  <si>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</si>
  <si>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</si>
  <si>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</si>
  <si>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</si>
  <si>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</si>
  <si>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</si>
  <si>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</si>
  <si>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</si>
  <si>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</si>
  <si>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</si>
  <si>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</si>
  <si>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</si>
  <si>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</si>
  <si>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</si>
  <si>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</si>
  <si>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</si>
  <si>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</si>
  <si>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</si>
  <si>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</si>
  <si>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</si>
  <si>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</si>
  <si>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</si>
  <si>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</si>
  <si>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</si>
  <si>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</si>
  <si>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</si>
  <si>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</si>
  <si>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</si>
  <si>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</si>
  <si>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</si>
  <si>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</si>
  <si>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</si>
  <si>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</si>
  <si>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</si>
  <si>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</si>
  <si>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</si>
  <si>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</si>
  <si>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</si>
  <si>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</si>
  <si>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</si>
  <si>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</si>
  <si>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</si>
  <si>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</si>
  <si>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</si>
  <si>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</si>
  <si>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</si>
  <si>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</si>
  <si>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</si>
  <si>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</si>
  <si>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</si>
  <si>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</si>
  <si>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</si>
  <si>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</si>
  <si>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</si>
  <si>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</si>
  <si>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</si>
  <si>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</si>
  <si>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</si>
  <si>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</si>
  <si>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</si>
  <si>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</si>
  <si>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</si>
  <si>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</si>
  <si>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</si>
  <si>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</si>
  <si>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</si>
  <si>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</si>
  <si>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</si>
  <si>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</si>
  <si>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</si>
  <si>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</si>
  <si>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</si>
  <si>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</si>
  <si>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</si>
  <si>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</si>
  <si>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</si>
  <si>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</si>
  <si>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</si>
  <si>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</si>
  <si>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</si>
  <si>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</si>
  <si>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</si>
  <si>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</si>
  <si>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</si>
  <si>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</si>
  <si>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</si>
  <si>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</si>
  <si>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</si>
  <si>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</si>
  <si>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</si>
  <si>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</si>
  <si>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</si>
  <si>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</si>
  <si>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</si>
  <si>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</si>
  <si>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</si>
  <si>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</si>
  <si>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</si>
  <si>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</si>
  <si>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</si>
  <si>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</si>
  <si>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</si>
  <si>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</si>
  <si>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</si>
  <si>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</si>
  <si>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</si>
  <si>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</si>
  <si>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</si>
  <si>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</si>
  <si>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</si>
  <si>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</si>
  <si>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</si>
  <si>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</si>
  <si>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</si>
  <si>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</si>
  <si>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</si>
  <si>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</si>
  <si>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</si>
  <si>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</si>
  <si>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</si>
  <si>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</si>
  <si>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</si>
  <si>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</si>
  <si>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</si>
  <si>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</si>
  <si>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</si>
  <si>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</si>
  <si>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</si>
  <si>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</si>
  <si>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</si>
  <si>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</si>
  <si>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</si>
  <si>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</si>
  <si>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</si>
  <si>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</si>
  <si>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</si>
  <si>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</si>
  <si>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</si>
  <si>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</si>
  <si>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</si>
  <si>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</si>
  <si>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</si>
  <si>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</si>
  <si>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</si>
  <si>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</si>
  <si>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</si>
  <si>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</si>
  <si>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</si>
  <si>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</si>
  <si>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</si>
  <si>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</si>
  <si>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</si>
  <si>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</si>
  <si>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</si>
  <si>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</si>
  <si>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</si>
  <si>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</si>
  <si>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</si>
  <si>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</si>
  <si>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</si>
  <si>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</si>
  <si>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</si>
  <si>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</si>
  <si>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</si>
  <si>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</si>
  <si>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</si>
  <si>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</si>
  <si>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</si>
  <si>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</si>
  <si>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</si>
  <si>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</si>
  <si>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</si>
  <si>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</si>
  <si>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</si>
  <si>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</si>
  <si>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</si>
  <si>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</si>
  <si>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</si>
  <si>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</si>
  <si>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</si>
  <si>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</si>
  <si>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</si>
  <si>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</si>
  <si>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</si>
  <si>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</si>
  <si>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</si>
  <si>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</si>
  <si>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</si>
  <si>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</si>
  <si>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</si>
  <si>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</si>
  <si>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</si>
  <si>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</si>
  <si>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</si>
  <si>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</si>
  <si>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</si>
  <si>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</si>
  <si>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</si>
  <si>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</si>
  <si>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</si>
  <si>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</si>
  <si>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</si>
  <si>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</si>
  <si>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</si>
  <si>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</si>
  <si>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</si>
  <si>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</si>
  <si>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</si>
  <si>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</si>
  <si>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</si>
  <si>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</si>
  <si>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</si>
  <si>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</si>
  <si>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</si>
  <si>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</si>
  <si>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</si>
  <si>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</si>
  <si>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</si>
  <si>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</si>
  <si>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</si>
  <si>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</si>
  <si>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</si>
  <si>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</si>
  <si>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</si>
  <si>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</si>
  <si>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</si>
  <si>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</si>
  <si>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</si>
  <si>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</si>
  <si>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</si>
  <si>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</si>
  <si>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</si>
  <si>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</si>
  <si>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</si>
  <si>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</si>
  <si>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</si>
  <si>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</si>
  <si>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</si>
  <si>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</si>
  <si>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</si>
  <si>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</si>
  <si>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</si>
  <si>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</si>
  <si>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</si>
  <si>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</si>
  <si>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</si>
  <si>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</si>
  <si>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</si>
  <si>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</si>
  <si>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</si>
  <si>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</si>
  <si>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</si>
  <si>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</si>
  <si>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</si>
  <si>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</si>
  <si>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</si>
  <si>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</si>
  <si>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</si>
  <si>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</si>
  <si>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</si>
  <si>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</si>
  <si>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</si>
  <si>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</si>
  <si>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</si>
  <si>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</si>
  <si>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</si>
  <si>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</si>
  <si>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</si>
  <si>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</si>
  <si>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</si>
  <si>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</si>
  <si>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</si>
  <si>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</si>
  <si>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</si>
  <si>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</si>
  <si>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</si>
  <si>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</si>
  <si>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</si>
  <si>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</si>
  <si>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</si>
  <si>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</si>
  <si>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</si>
  <si>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</si>
  <si>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</si>
  <si>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</si>
  <si>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</si>
  <si>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</si>
  <si>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</si>
  <si>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</si>
  <si>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</si>
  <si>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</si>
  <si>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</si>
  <si>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</si>
  <si>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</si>
  <si>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</si>
  <si>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</si>
  <si>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</si>
  <si>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</si>
  <si>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</si>
  <si>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</si>
  <si>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</si>
  <si>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</si>
  <si>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</si>
  <si>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</si>
  <si>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</si>
  <si>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</si>
  <si>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</si>
  <si>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</si>
  <si>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</si>
  <si>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</si>
  <si>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</si>
  <si>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</si>
  <si>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</si>
  <si>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</si>
  <si>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</si>
  <si>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</si>
  <si>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</si>
  <si>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</si>
  <si>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</si>
  <si>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</si>
  <si>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</si>
  <si>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</si>
  <si>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</si>
  <si>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</si>
  <si>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</si>
  <si>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</si>
  <si>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</si>
  <si>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</si>
  <si>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</si>
  <si>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</si>
  <si>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</si>
  <si>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</si>
  <si>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</si>
  <si>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</si>
  <si>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</si>
  <si>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</si>
  <si>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</si>
  <si>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</si>
  <si>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</si>
  <si>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</si>
  <si>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</si>
  <si>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</si>
  <si>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</si>
  <si>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</si>
  <si>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</si>
  <si>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</si>
  <si>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</si>
  <si>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</si>
  <si>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</si>
  <si>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</si>
  <si>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</si>
  <si>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</si>
  <si>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</si>
  <si>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</si>
  <si>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</si>
  <si>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</si>
  <si>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</si>
  <si>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</si>
  <si>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</si>
  <si>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</si>
  <si>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</si>
  <si>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</si>
  <si>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</si>
  <si>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</si>
  <si>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</si>
  <si>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</si>
  <si>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</si>
  <si>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</si>
  <si>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</si>
  <si>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</si>
  <si>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</si>
  <si>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</si>
  <si>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</si>
  <si>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</si>
  <si>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</si>
  <si>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</si>
  <si>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</si>
  <si>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</si>
  <si>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</si>
  <si>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</si>
  <si>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</si>
  <si>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</si>
  <si>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</si>
  <si>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</si>
  <si>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</si>
  <si>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</si>
  <si>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</si>
  <si>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</si>
  <si>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</si>
  <si>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</si>
  <si>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</si>
  <si>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</si>
  <si>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</si>
  <si>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</si>
  <si>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</si>
  <si>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</si>
  <si>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</si>
  <si>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</si>
  <si>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</si>
  <si>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</si>
  <si>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</si>
  <si>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</si>
  <si>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</si>
  <si>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</si>
  <si>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</si>
  <si>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</si>
  <si>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</si>
  <si>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</si>
  <si>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</si>
  <si>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</si>
  <si>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</si>
  <si>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</si>
  <si>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</si>
  <si>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</si>
  <si>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</si>
  <si>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</si>
  <si>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</si>
  <si>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</si>
  <si>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</si>
  <si>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</si>
  <si>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</si>
  <si>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</si>
  <si>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</si>
  <si>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</si>
  <si>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</si>
  <si>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</si>
  <si>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</si>
  <si>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</si>
  <si>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</si>
  <si>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</si>
  <si>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</si>
  <si>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</si>
  <si>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</si>
  <si>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</si>
  <si>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</si>
  <si>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</si>
  <si>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</si>
  <si>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</si>
  <si>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</si>
  <si>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</si>
  <si>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</si>
  <si>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</si>
  <si>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</si>
  <si>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</si>
  <si>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</si>
  <si>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</si>
  <si>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</si>
  <si>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</si>
  <si>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</si>
  <si>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</si>
  <si>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</si>
  <si>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</si>
  <si>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</si>
  <si>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</si>
  <si>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</si>
  <si>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</si>
  <si>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</si>
  <si>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</si>
  <si>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</si>
  <si>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</si>
  <si>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</si>
  <si>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</si>
  <si>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</si>
  <si>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</si>
  <si>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</si>
  <si>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</si>
  <si>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</si>
  <si>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</si>
  <si>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</si>
  <si>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</si>
  <si>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</si>
  <si>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</si>
  <si>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</si>
  <si>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</si>
  <si>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</si>
  <si>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</si>
  <si>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</si>
  <si>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</si>
  <si>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</si>
  <si>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</si>
  <si>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</si>
  <si>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</si>
  <si>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</si>
  <si>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</si>
  <si>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</si>
  <si>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</si>
  <si>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</si>
  <si>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</si>
  <si>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</si>
  <si>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</si>
  <si>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</si>
  <si>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</si>
  <si>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</si>
  <si>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</si>
  <si>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</si>
  <si>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</si>
  <si>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</si>
  <si>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</si>
  <si>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</si>
  <si>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</si>
  <si>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</si>
  <si>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</si>
  <si>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</si>
  <si>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</si>
  <si>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</si>
  <si>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</si>
  <si>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</si>
  <si>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</si>
  <si>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</si>
  <si>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</si>
  <si>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</si>
  <si>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</si>
  <si>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</si>
  <si>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</si>
  <si>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</si>
  <si>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</si>
  <si>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</si>
  <si>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</si>
  <si>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</si>
  <si>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</si>
  <si>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</si>
  <si>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</si>
  <si>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</si>
  <si>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</si>
  <si>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</si>
  <si>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</si>
  <si>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</si>
  <si>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</si>
  <si>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</si>
  <si>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</si>
  <si>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</si>
  <si>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</si>
  <si>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</si>
  <si>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</si>
  <si>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</si>
  <si>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</si>
  <si>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</si>
  <si>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</si>
  <si>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</si>
  <si>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</si>
  <si>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</si>
  <si>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</si>
  <si>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</si>
  <si>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</si>
  <si>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</si>
  <si>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</si>
  <si>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</si>
  <si>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</si>
  <si>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</si>
  <si>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</si>
  <si>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</si>
  <si>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</si>
  <si>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</si>
  <si>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</si>
  <si>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</si>
  <si>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</si>
  <si>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</si>
  <si>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</si>
  <si>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</si>
  <si>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</si>
  <si>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</si>
  <si>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</si>
  <si>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</si>
  <si>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</si>
  <si>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</si>
  <si>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</si>
  <si>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</si>
  <si>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</si>
  <si>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</si>
  <si>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</si>
  <si>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</si>
  <si>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</si>
  <si>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</si>
  <si>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</si>
  <si>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</si>
  <si>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</si>
  <si>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</si>
  <si>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</si>
  <si>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</si>
  <si>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</si>
  <si>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</si>
  <si>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</si>
  <si>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</si>
  <si>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</si>
  <si>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</si>
  <si>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</si>
  <si>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</si>
  <si>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</si>
  <si>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</si>
  <si>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</si>
  <si>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</si>
  <si>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</si>
  <si>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</si>
  <si>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</si>
  <si>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</si>
  <si>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</si>
  <si>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</si>
  <si>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</si>
  <si>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</si>
  <si>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</si>
  <si>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</si>
  <si>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</si>
  <si>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</si>
  <si>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</si>
  <si>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</si>
  <si>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</si>
  <si>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</si>
  <si>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</si>
  <si>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</si>
  <si>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</si>
  <si>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</si>
  <si>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</si>
  <si>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</si>
  <si>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</si>
  <si>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</si>
  <si>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</si>
  <si>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</si>
  <si>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</si>
  <si>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</si>
  <si>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</si>
  <si>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</si>
  <si>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</si>
  <si>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</si>
  <si>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</si>
  <si>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</si>
  <si>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</si>
  <si>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</si>
  <si>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</si>
  <si>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</si>
  <si>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</si>
  <si>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</si>
  <si>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</si>
  <si>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</si>
  <si>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</si>
  <si>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</si>
  <si>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</si>
  <si>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</si>
  <si>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</si>
  <si>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</si>
  <si>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</si>
  <si>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</si>
  <si>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</si>
  <si>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</si>
  <si>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</si>
  <si>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</si>
  <si>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</si>
  <si>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</si>
  <si>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</si>
  <si>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</si>
  <si>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</si>
  <si>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</si>
  <si>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</si>
  <si>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</si>
  <si>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</si>
  <si>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</si>
  <si>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</si>
  <si>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</si>
  <si>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</si>
  <si>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</si>
  <si>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</si>
  <si>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</si>
  <si>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</si>
  <si>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</si>
  <si>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</si>
  <si>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</si>
  <si>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</si>
  <si>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</si>
  <si>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</si>
  <si>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</si>
  <si>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</si>
  <si>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</si>
  <si>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</si>
  <si>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</si>
  <si>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</si>
  <si>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</si>
  <si>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</si>
  <si>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</si>
  <si>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</si>
  <si>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</si>
  <si>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</si>
  <si>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</si>
  <si>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</si>
  <si>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</si>
  <si>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</si>
  <si>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</si>
  <si>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</si>
  <si>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</si>
  <si>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</si>
  <si>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</si>
  <si>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</si>
  <si>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</si>
  <si>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</si>
  <si>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</si>
  <si>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</si>
  <si>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</si>
  <si>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</si>
  <si>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</si>
  <si>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</si>
  <si>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</si>
  <si>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</si>
  <si>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</si>
  <si>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</si>
  <si>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</si>
  <si>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</si>
  <si>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</si>
  <si>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</si>
  <si>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</si>
  <si>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</si>
  <si>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</si>
  <si>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</si>
  <si>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</si>
  <si>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</si>
  <si>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</si>
  <si>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</si>
  <si>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</si>
  <si>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</si>
  <si>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</si>
  <si>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</si>
  <si>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</si>
  <si>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</si>
  <si>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</si>
  <si>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</si>
  <si>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</si>
  <si>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</si>
  <si>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</si>
  <si>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</si>
  <si>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</si>
  <si>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</si>
  <si>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</si>
  <si>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</si>
  <si>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</si>
  <si>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</si>
  <si>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</si>
  <si>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</si>
  <si>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</si>
  <si>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</si>
  <si>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</si>
  <si>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</si>
  <si>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</si>
  <si>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</si>
  <si>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</si>
  <si>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</si>
  <si>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</si>
  <si>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</si>
  <si>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</si>
  <si>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</si>
  <si>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</si>
  <si>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</si>
  <si>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</si>
  <si>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</si>
  <si>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</si>
  <si>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</si>
  <si>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</si>
  <si>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</si>
  <si>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</si>
  <si>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</si>
  <si>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</si>
  <si>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</si>
  <si>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</si>
  <si>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</si>
  <si>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</si>
  <si>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</si>
  <si>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</si>
  <si>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</si>
  <si>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</si>
  <si>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</si>
  <si>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</si>
  <si>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</si>
  <si>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</si>
  <si>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</si>
  <si>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</si>
  <si>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</si>
  <si>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</si>
  <si>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</si>
  <si>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</si>
  <si>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</si>
  <si>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</si>
  <si>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</si>
  <si>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</si>
  <si>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</si>
  <si>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</si>
  <si>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</si>
  <si>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</si>
  <si>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</si>
  <si>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</si>
  <si>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</si>
  <si>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</si>
  <si>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</si>
  <si>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</si>
  <si>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</si>
  <si>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</si>
  <si>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</si>
  <si>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</si>
  <si>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</si>
  <si>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</si>
  <si>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</si>
  <si>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</si>
  <si>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</si>
  <si>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</si>
  <si>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</si>
  <si>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</si>
  <si>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</si>
  <si>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</si>
  <si>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</si>
  <si>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</si>
  <si>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</si>
  <si>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</si>
  <si>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</si>
  <si>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</si>
  <si>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</si>
  <si>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</si>
  <si>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</si>
  <si>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</si>
  <si>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</si>
  <si>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</si>
  <si>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</si>
  <si>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</si>
  <si>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</si>
  <si>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</si>
  <si>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</si>
  <si>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</si>
  <si>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</si>
  <si>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</si>
  <si>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</si>
  <si>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</si>
  <si>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</si>
  <si>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</si>
  <si>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</si>
  <si>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</si>
  <si>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</si>
  <si>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</si>
  <si>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</si>
  <si>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</si>
  <si>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</si>
  <si>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</si>
  <si>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</si>
  <si>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</si>
  <si>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</si>
  <si>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</si>
  <si>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</si>
  <si>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</si>
  <si>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</si>
  <si>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</si>
  <si>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</si>
  <si>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</si>
  <si>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</si>
  <si>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</si>
  <si>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</si>
  <si>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</si>
  <si>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</si>
  <si>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</si>
  <si>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</si>
  <si>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</si>
  <si>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</si>
  <si>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</si>
  <si>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</si>
  <si>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</si>
  <si>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</si>
  <si>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</si>
  <si>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</si>
  <si>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</si>
  <si>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</si>
  <si>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</si>
  <si>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</si>
  <si>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</si>
  <si>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</si>
  <si>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</si>
  <si>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</si>
  <si>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</si>
  <si>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</si>
  <si>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</si>
  <si>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</si>
  <si>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</si>
  <si>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</si>
  <si>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</si>
  <si>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</si>
  <si>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</si>
  <si>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</si>
  <si>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</si>
  <si>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</si>
  <si>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</si>
  <si>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</si>
  <si>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</si>
  <si>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</si>
  <si>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</si>
  <si>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</si>
  <si>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</si>
  <si>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</si>
  <si>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</si>
  <si>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</si>
  <si>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</si>
  <si>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</si>
  <si>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</si>
  <si>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</si>
  <si>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</si>
  <si>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</si>
  <si>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</si>
  <si>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</si>
  <si>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</si>
  <si>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</si>
  <si>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</si>
  <si>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</si>
  <si>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</si>
  <si>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</si>
  <si>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</si>
  <si>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</si>
  <si>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</si>
  <si>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</si>
  <si>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</si>
  <si>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</si>
  <si>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</si>
  <si>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</si>
  <si>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</si>
  <si>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</si>
  <si>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</si>
  <si>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</si>
  <si>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</si>
  <si>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</si>
  <si>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</si>
  <si>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</si>
  <si>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</si>
  <si>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</si>
  <si>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</si>
  <si>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</si>
  <si>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</si>
  <si>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</si>
  <si>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</si>
  <si>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</si>
  <si>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</si>
  <si>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</si>
  <si>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</si>
  <si>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</si>
  <si>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</si>
  <si>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</si>
  <si>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</si>
  <si>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</si>
  <si>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</si>
  <si>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</si>
  <si>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</si>
  <si>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</si>
  <si>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</si>
  <si>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</si>
  <si>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</si>
  <si>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</si>
  <si>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</si>
  <si>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</si>
  <si>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</si>
  <si>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</si>
  <si>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</si>
  <si>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</si>
  <si>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</si>
  <si>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</si>
  <si>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</si>
  <si>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</si>
  <si>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</si>
  <si>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</si>
  <si>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</si>
  <si>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</si>
  <si>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</si>
  <si>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</si>
  <si>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</si>
  <si>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</si>
  <si>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</si>
  <si>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</si>
  <si>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</si>
  <si>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</si>
  <si>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</si>
  <si>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</si>
  <si>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</si>
  <si>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</si>
  <si>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</si>
  <si>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</si>
  <si>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</si>
  <si>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</si>
  <si>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</si>
  <si>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</si>
  <si>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</si>
  <si>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</si>
  <si>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</si>
  <si>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</si>
  <si>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</si>
  <si>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</si>
  <si>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</si>
  <si>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</si>
  <si>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</si>
  <si>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</si>
  <si>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</si>
  <si>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</si>
  <si>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</si>
  <si>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</si>
  <si>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</si>
  <si>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</si>
  <si>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</si>
  <si>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</si>
  <si>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</si>
  <si>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</si>
  <si>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</si>
  <si>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</si>
  <si>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</si>
  <si>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</si>
  <si>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</si>
  <si>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</si>
  <si>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</si>
  <si>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</si>
  <si>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</si>
  <si>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</si>
  <si>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</si>
  <si>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</si>
  <si>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</si>
  <si>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</si>
  <si>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</si>
  <si>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</si>
  <si>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</si>
  <si>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</si>
  <si>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</si>
  <si>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</si>
  <si>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</si>
  <si>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</si>
  <si>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</si>
  <si>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</si>
  <si>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</si>
  <si>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</si>
  <si>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</si>
  <si>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</si>
  <si>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</si>
  <si>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</si>
  <si>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</si>
  <si>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</si>
  <si>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</si>
  <si>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</si>
  <si>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</si>
  <si>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</si>
  <si>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</si>
  <si>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</si>
  <si>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</si>
  <si>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</si>
  <si>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</si>
  <si>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</si>
  <si>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</si>
  <si>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</si>
  <si>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</si>
  <si>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</si>
  <si>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</si>
  <si>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</si>
  <si>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</si>
  <si>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</si>
  <si>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</si>
  <si>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</si>
  <si>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</si>
  <si>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</si>
  <si>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</si>
  <si>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</si>
  <si>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</si>
  <si>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</si>
  <si>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</si>
  <si>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</si>
  <si>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</si>
  <si>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</si>
  <si>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</si>
  <si>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</si>
  <si>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</si>
  <si>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</si>
  <si>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</si>
  <si>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</si>
  <si>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</si>
  <si>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</si>
  <si>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</si>
  <si>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</si>
  <si>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</si>
  <si>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</si>
  <si>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</si>
  <si>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</si>
  <si>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</si>
  <si>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</si>
  <si>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</si>
  <si>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</si>
  <si>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</si>
  <si>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</si>
  <si>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</si>
  <si>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</si>
  <si>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</si>
  <si>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</si>
  <si>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</si>
  <si>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</si>
  <si>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</si>
  <si>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</si>
  <si>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</si>
  <si>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</si>
  <si>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</si>
  <si>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</si>
  <si>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</si>
  <si>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</si>
  <si>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</si>
  <si>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</si>
  <si>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</si>
  <si>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</si>
  <si>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</si>
  <si>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</si>
  <si>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</si>
  <si>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</si>
  <si>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</si>
  <si>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</si>
  <si>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</si>
  <si>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</si>
  <si>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</si>
  <si>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</si>
  <si>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</si>
  <si>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</si>
  <si>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</si>
  <si>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</si>
  <si>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</si>
  <si>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</si>
  <si>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</si>
  <si>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</si>
  <si>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</si>
  <si>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</si>
  <si>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</si>
  <si>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</si>
  <si>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</si>
  <si>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</si>
  <si>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</si>
  <si>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</si>
  <si>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</si>
  <si>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</si>
  <si>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</si>
  <si>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</si>
  <si>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</si>
  <si>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</si>
  <si>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</si>
  <si>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</si>
  <si>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</si>
  <si>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</si>
  <si>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</si>
  <si>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</si>
  <si>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</si>
  <si>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</si>
  <si>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</si>
  <si>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</si>
  <si>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</si>
  <si>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</si>
  <si>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</si>
  <si>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</si>
  <si>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</si>
  <si>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</si>
  <si>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</si>
  <si>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</si>
  <si>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</si>
  <si>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</si>
  <si>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</si>
  <si>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</si>
  <si>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</si>
  <si>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</si>
  <si>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</si>
  <si>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</si>
  <si>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</si>
  <si>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</si>
  <si>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</si>
  <si>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</si>
  <si>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</si>
  <si>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</si>
  <si>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</si>
  <si>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</si>
  <si>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</si>
  <si>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</si>
  <si>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</si>
  <si>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</si>
  <si>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</si>
  <si>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</si>
  <si>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</si>
  <si>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</si>
  <si>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</si>
  <si>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</si>
  <si>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</si>
  <si>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</si>
  <si>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</si>
  <si>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</si>
  <si>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</si>
  <si>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</si>
  <si>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</si>
  <si>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</si>
  <si>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</si>
  <si>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</si>
  <si>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</si>
  <si>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</si>
  <si>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</si>
  <si>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</si>
  <si>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</si>
  <si>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</si>
  <si>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</si>
  <si>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</si>
  <si>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</si>
  <si>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</si>
  <si>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</si>
  <si>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</si>
  <si>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</si>
  <si>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</si>
  <si>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</si>
  <si>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</si>
  <si>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</si>
  <si>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</si>
  <si>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</si>
  <si>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</si>
  <si>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</si>
  <si>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</si>
  <si>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</si>
  <si>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</si>
  <si>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</si>
  <si>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</si>
  <si>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</si>
  <si>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</si>
  <si>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</si>
  <si>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</si>
  <si>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</si>
  <si>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</si>
  <si>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</si>
  <si>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</si>
  <si>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</si>
  <si>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</si>
  <si>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</si>
  <si>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</si>
  <si>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</si>
  <si>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</si>
  <si>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</si>
  <si>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</si>
  <si>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</si>
  <si>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</si>
  <si>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</si>
  <si>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</si>
  <si>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</si>
  <si>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</si>
  <si>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</si>
  <si>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</si>
  <si>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</si>
  <si>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</si>
  <si>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</si>
  <si>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</si>
  <si>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</si>
  <si>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</si>
  <si>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</si>
  <si>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</si>
  <si>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</si>
  <si>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</si>
  <si>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</si>
  <si>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</si>
  <si>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</si>
  <si>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</si>
  <si>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</si>
  <si>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</si>
  <si>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</si>
  <si>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</si>
  <si>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</si>
  <si>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</si>
  <si>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</si>
  <si>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</si>
  <si>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</si>
  <si>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</si>
  <si>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</si>
  <si>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</si>
  <si>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</si>
  <si>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</si>
  <si>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</si>
  <si>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</si>
  <si>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</si>
  <si>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</si>
  <si>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</si>
  <si>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</si>
  <si>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</si>
  <si>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</si>
  <si>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</si>
  <si>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</si>
  <si>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</si>
  <si>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</si>
  <si>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</si>
  <si>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</si>
  <si>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</si>
  <si>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</si>
  <si>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</si>
  <si>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</si>
  <si>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</si>
  <si>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</si>
  <si>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</si>
  <si>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</si>
  <si>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</si>
  <si>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</si>
  <si>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</si>
  <si>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</si>
  <si>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</si>
  <si>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</si>
  <si>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</si>
  <si>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</si>
  <si>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</si>
  <si>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</si>
  <si>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</si>
  <si>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</si>
  <si>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</si>
  <si>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</si>
  <si>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</si>
  <si>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</si>
  <si>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</si>
  <si>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</si>
  <si>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</si>
  <si>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</si>
  <si>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</si>
  <si>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</si>
  <si>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</si>
  <si>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</si>
  <si>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</si>
  <si>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</si>
  <si>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</si>
  <si>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</si>
  <si>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</si>
  <si>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</si>
  <si>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</si>
  <si>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</si>
  <si>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</si>
  <si>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</si>
  <si>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</si>
  <si>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</si>
  <si>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</si>
  <si>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</si>
  <si>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</si>
  <si>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</si>
  <si>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</si>
  <si>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</si>
  <si>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</si>
  <si>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</si>
  <si>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</si>
  <si>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</si>
  <si>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</si>
  <si>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</si>
  <si>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</si>
  <si>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</si>
  <si>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</si>
  <si>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</si>
  <si>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</si>
  <si>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</si>
  <si>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</si>
  <si>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</si>
  <si>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</si>
  <si>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</si>
  <si>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</si>
  <si>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</si>
  <si>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</si>
  <si>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</si>
  <si>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</si>
  <si>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</si>
  <si>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</si>
  <si>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</si>
  <si>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</si>
  <si>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</si>
  <si>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</si>
  <si>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</si>
  <si>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</si>
  <si>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</si>
  <si>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</si>
  <si>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</si>
  <si>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</si>
  <si>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</si>
  <si>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</si>
  <si>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</si>
  <si>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</si>
  <si>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</si>
  <si>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</si>
  <si>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</si>
  <si>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</si>
  <si>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</si>
  <si>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</si>
  <si>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</si>
  <si>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</si>
  <si>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</si>
  <si>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</si>
  <si>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</si>
  <si>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</si>
  <si>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</si>
  <si>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</si>
  <si>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</si>
  <si>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</si>
  <si>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</si>
  <si>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</si>
  <si>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</si>
  <si>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</si>
  <si>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</si>
  <si>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</si>
  <si>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</si>
  <si>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</si>
  <si>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</si>
  <si>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</si>
  <si>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</si>
  <si>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</si>
  <si>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</si>
  <si>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</si>
  <si>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</si>
  <si>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</si>
  <si>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</si>
  <si>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</si>
  <si>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</si>
  <si>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</si>
  <si>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</si>
  <si>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</si>
  <si>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</si>
  <si>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</si>
  <si>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</si>
  <si>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</si>
  <si>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</si>
  <si>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</si>
  <si>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</si>
  <si>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</si>
  <si>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</si>
  <si>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</si>
  <si>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</si>
  <si>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</si>
  <si>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</si>
  <si>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</si>
  <si>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</si>
  <si>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</si>
  <si>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</si>
  <si>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</si>
  <si>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</si>
  <si>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</si>
  <si>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</si>
  <si>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</si>
  <si>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</si>
  <si>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</si>
  <si>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</si>
  <si>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</si>
  <si>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</si>
  <si>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</si>
  <si>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</si>
  <si>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</si>
  <si>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</si>
  <si>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</si>
  <si>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</si>
  <si>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</si>
  <si>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</si>
  <si>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</si>
  <si>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</si>
  <si>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</si>
  <si>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</si>
  <si>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</si>
  <si>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</si>
  <si>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</si>
  <si>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</si>
  <si>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</si>
  <si>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</si>
  <si>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</si>
  <si>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</si>
  <si>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</si>
  <si>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</si>
  <si>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</si>
  <si>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</si>
  <si>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</si>
  <si>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</si>
  <si>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</si>
  <si>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</si>
  <si>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</si>
  <si>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</si>
  <si>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</si>
  <si>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</si>
  <si>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</si>
  <si>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</si>
  <si>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</si>
  <si>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</si>
  <si>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</si>
  <si>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</si>
  <si>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</si>
  <si>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</si>
  <si>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</si>
  <si>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</si>
  <si>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</si>
  <si>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</si>
  <si>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</si>
  <si>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</si>
  <si>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</si>
  <si>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</si>
  <si>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</si>
  <si>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</si>
  <si>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</si>
  <si>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</si>
  <si>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</si>
  <si>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</si>
  <si>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</si>
  <si>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</si>
  <si>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</si>
  <si>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</si>
  <si>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</si>
  <si>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</si>
  <si>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</si>
  <si>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</si>
  <si>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</si>
  <si>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</si>
  <si>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</si>
  <si>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</si>
  <si>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</si>
  <si>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</si>
  <si>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</si>
  <si>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</si>
  <si>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</si>
  <si>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</si>
  <si>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</si>
  <si>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</si>
  <si>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</si>
  <si>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</si>
  <si>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</si>
  <si>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</si>
  <si>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</si>
  <si>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</si>
  <si>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</si>
  <si>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</si>
  <si>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</si>
  <si>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</si>
  <si>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</si>
  <si>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</si>
  <si>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</si>
  <si>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</si>
  <si>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</si>
  <si>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</si>
  <si>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</si>
  <si>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</si>
  <si>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</si>
  <si>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</si>
  <si>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</si>
  <si>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</si>
  <si>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</si>
  <si>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</si>
  <si>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</si>
  <si>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</si>
  <si>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</si>
  <si>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</si>
  <si>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</si>
  <si>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</si>
  <si>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</si>
  <si>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</si>
  <si>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</si>
  <si>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</si>
  <si>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</si>
  <si>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</si>
  <si>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</si>
  <si>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</si>
  <si>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</si>
  <si>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</si>
  <si>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</si>
  <si>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</si>
  <si>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</si>
  <si>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</si>
  <si>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</si>
  <si>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</si>
  <si>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</si>
  <si>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</si>
  <si>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</si>
  <si>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</si>
  <si>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</si>
  <si>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</si>
  <si>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</si>
  <si>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</si>
  <si>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</si>
  <si>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</si>
  <si>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</si>
  <si>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</si>
  <si>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</si>
  <si>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</si>
  <si>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</si>
  <si>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</si>
  <si>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</si>
  <si>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</si>
  <si>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</si>
  <si>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</si>
  <si>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</si>
  <si>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</si>
  <si>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</si>
  <si>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</si>
  <si>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</si>
  <si>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</si>
  <si>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</si>
  <si>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</si>
  <si>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</si>
  <si>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</si>
  <si>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</si>
  <si>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</si>
  <si>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</si>
  <si>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</si>
  <si>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</si>
  <si>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</si>
  <si>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</si>
  <si>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</si>
  <si>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</si>
  <si>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</si>
  <si>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</si>
  <si>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</si>
  <si>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</si>
  <si>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</si>
  <si>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</si>
  <si>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</si>
  <si>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</si>
  <si>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</si>
  <si>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</si>
  <si>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</si>
  <si>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</si>
  <si>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</si>
  <si>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</si>
  <si>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</si>
  <si>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</si>
  <si>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</si>
  <si>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</si>
  <si>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</si>
  <si>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</si>
  <si>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</si>
  <si>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</si>
  <si>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</si>
  <si>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</si>
  <si>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</si>
  <si>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</si>
  <si>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</si>
  <si>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</si>
  <si>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</si>
  <si>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</si>
  <si>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</si>
  <si>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</si>
  <si>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</si>
  <si>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</si>
  <si>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</si>
  <si>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</si>
  <si>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</si>
  <si>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</si>
  <si>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</si>
  <si>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</si>
  <si>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</si>
  <si>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</si>
  <si>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</si>
  <si>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</si>
  <si>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</si>
  <si>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</si>
  <si>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</si>
  <si>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</si>
  <si>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</si>
  <si>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</si>
  <si>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</si>
  <si>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</si>
  <si>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</si>
  <si>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</si>
  <si>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</si>
  <si>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</si>
  <si>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</si>
  <si>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</si>
  <si>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</si>
  <si>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</si>
  <si>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</si>
  <si>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</si>
  <si>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</si>
  <si>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</si>
  <si>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</si>
  <si>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</si>
  <si>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</si>
  <si>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</si>
  <si>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</si>
  <si>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</si>
  <si>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</si>
  <si>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</si>
  <si>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</si>
  <si>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</si>
  <si>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</si>
  <si>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</si>
  <si>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</si>
  <si>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</si>
  <si>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</si>
  <si>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</si>
  <si>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</si>
  <si>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</si>
  <si>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</si>
  <si>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</si>
  <si>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</si>
  <si>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</si>
  <si>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</si>
  <si>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</si>
  <si>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</si>
  <si>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</si>
  <si>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</si>
  <si>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</si>
  <si>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</si>
  <si>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</si>
  <si>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</si>
  <si>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</si>
  <si>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</si>
  <si>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</si>
  <si>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</si>
  <si>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</si>
  <si>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</si>
  <si>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</si>
  <si>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</si>
  <si>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</si>
  <si>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</si>
  <si>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</si>
  <si>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</si>
  <si>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</si>
  <si>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</si>
  <si>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</si>
  <si>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</si>
  <si>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</si>
  <si>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</si>
  <si>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</si>
  <si>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</si>
  <si>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</si>
  <si>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</si>
  <si>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</si>
  <si>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</si>
  <si>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</si>
  <si>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</si>
  <si>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</si>
  <si>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</si>
  <si>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</si>
  <si>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</si>
  <si>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</si>
  <si>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</si>
  <si>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</si>
  <si>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</si>
  <si>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</si>
  <si>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</si>
  <si>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</si>
  <si>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</si>
  <si>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</si>
  <si>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</si>
  <si>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</si>
  <si>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</si>
  <si>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</si>
  <si>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</si>
  <si>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</si>
  <si>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</si>
  <si>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</si>
  <si>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</si>
  <si>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</si>
  <si>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</si>
  <si>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</si>
  <si>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</si>
  <si>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</si>
  <si>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</si>
  <si>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</si>
  <si>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</si>
  <si>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</si>
  <si>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</si>
  <si>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</si>
  <si>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</si>
  <si>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</si>
  <si>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</si>
  <si>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</si>
  <si>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</si>
  <si>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</si>
  <si>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</si>
  <si>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</si>
  <si>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</si>
  <si>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</si>
  <si>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</si>
  <si>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</si>
  <si>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</si>
  <si>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</si>
  <si>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</si>
  <si>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</si>
  <si>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</si>
  <si>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</si>
  <si>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</si>
  <si>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</si>
  <si>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</si>
  <si>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</si>
  <si>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</si>
  <si>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</si>
  <si>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</si>
  <si>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</si>
  <si>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</si>
  <si>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</si>
  <si>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</si>
  <si>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</si>
  <si>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</si>
  <si>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</si>
  <si>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</si>
  <si>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</si>
  <si>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</si>
  <si>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</si>
  <si>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</si>
  <si>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</si>
  <si>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</si>
  <si>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</si>
  <si>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</si>
  <si>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</si>
  <si>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</si>
  <si>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</si>
  <si>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</si>
  <si>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</si>
  <si>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</si>
  <si>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</si>
  <si>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</si>
  <si>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</si>
  <si>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</si>
  <si>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</si>
  <si>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</si>
  <si>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</si>
  <si>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</si>
  <si>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</si>
  <si>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</si>
  <si>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</si>
  <si>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</si>
  <si>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</si>
  <si>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</si>
  <si>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</si>
  <si>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</si>
  <si>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</si>
  <si>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</si>
  <si>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</si>
  <si>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</si>
  <si>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</si>
  <si>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</si>
  <si>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</si>
  <si>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</si>
  <si>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</si>
  <si>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</si>
  <si>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</si>
  <si>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</si>
  <si>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</si>
  <si>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</si>
  <si>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</si>
  <si>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</si>
  <si>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</si>
  <si>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</si>
  <si>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</si>
  <si>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</si>
  <si>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</si>
  <si>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</si>
  <si>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</si>
  <si>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</si>
  <si>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</si>
  <si>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</si>
  <si>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</si>
  <si>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</si>
  <si>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</si>
  <si>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</si>
  <si>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</si>
  <si>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</si>
  <si>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</si>
  <si>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</si>
  <si>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</si>
  <si>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</si>
  <si>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</si>
  <si>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</si>
  <si>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</si>
  <si>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</si>
  <si>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</si>
  <si>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</si>
  <si>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</si>
  <si>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</si>
  <si>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</si>
  <si>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</si>
  <si>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</si>
  <si>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</si>
  <si>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</si>
  <si>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</si>
  <si>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</si>
  <si>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</si>
  <si>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</si>
  <si>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</si>
  <si>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</si>
  <si>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</si>
  <si>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</si>
  <si>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</si>
  <si>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</si>
  <si>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</si>
  <si>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</si>
  <si>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</si>
  <si>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</si>
  <si>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</si>
  <si>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</si>
  <si>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</si>
  <si>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</si>
  <si>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</si>
  <si>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</si>
  <si>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</si>
  <si>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</si>
  <si>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</si>
  <si>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</si>
  <si>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</si>
  <si>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</si>
  <si>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</si>
  <si>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</si>
  <si>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</si>
  <si>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</si>
  <si>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</si>
  <si>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</si>
  <si>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</si>
  <si>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</si>
  <si>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</si>
  <si>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</si>
  <si>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</si>
  <si>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</si>
  <si>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</si>
  <si>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</si>
  <si>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</si>
  <si>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</si>
  <si>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</si>
  <si>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</si>
  <si>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</si>
  <si>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</si>
  <si>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</si>
  <si>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</si>
  <si>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</si>
  <si>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</si>
  <si>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</si>
  <si>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</si>
  <si>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</si>
  <si>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</si>
  <si>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</si>
  <si>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</si>
  <si>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</si>
  <si>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</si>
  <si>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</si>
  <si>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</si>
  <si>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</si>
  <si>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</si>
  <si>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</si>
  <si>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</si>
  <si>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</si>
  <si>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</si>
  <si>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</si>
  <si>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</si>
  <si>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</si>
  <si>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</si>
  <si>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</si>
  <si>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</si>
  <si>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</si>
  <si>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</si>
  <si>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</si>
  <si>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</si>
  <si>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</si>
  <si>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</si>
  <si>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</si>
  <si>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</si>
  <si>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</si>
  <si>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</si>
  <si>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</si>
  <si>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</si>
  <si>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</si>
  <si>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</si>
  <si>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</si>
  <si>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</si>
  <si>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</si>
  <si>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</si>
  <si>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</si>
  <si>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</si>
  <si>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</si>
  <si>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</si>
  <si>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</si>
  <si>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</si>
  <si>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</si>
  <si>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</si>
  <si>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</si>
  <si>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</si>
  <si>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</si>
  <si>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</si>
  <si>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</si>
  <si>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</si>
  <si>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</si>
  <si>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</si>
  <si>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</si>
  <si>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</si>
  <si>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</si>
  <si>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</si>
  <si>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</si>
  <si>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</si>
  <si>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</si>
  <si>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</si>
  <si>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</si>
  <si>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</si>
  <si>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</si>
  <si>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</si>
  <si>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</si>
  <si>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</si>
  <si>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</si>
  <si>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</si>
  <si>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</si>
  <si>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</si>
  <si>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</si>
  <si>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</si>
  <si>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</si>
  <si>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</si>
  <si>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</si>
  <si>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</si>
  <si>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</si>
  <si>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</si>
  <si>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</si>
  <si>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</si>
  <si>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</si>
  <si>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</si>
  <si>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</si>
  <si>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</si>
  <si>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</si>
  <si>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</si>
  <si>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</si>
  <si>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</si>
  <si>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</si>
  <si>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</si>
  <si>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</si>
  <si>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</si>
  <si>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</si>
  <si>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</si>
  <si>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</si>
  <si>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</si>
  <si>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</si>
  <si>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</si>
  <si>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</si>
  <si>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</si>
  <si>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</si>
  <si>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</si>
  <si>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</si>
  <si>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</si>
  <si>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</si>
  <si>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</si>
  <si>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</si>
  <si>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</si>
  <si>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</si>
  <si>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</si>
  <si>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</si>
  <si>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</si>
  <si>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</si>
  <si>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</si>
  <si>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</si>
  <si>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</si>
  <si>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</si>
  <si>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</si>
  <si>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</si>
  <si>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</si>
  <si>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</si>
  <si>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</si>
  <si>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</si>
  <si>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</si>
  <si>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</si>
  <si>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</si>
  <si>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</si>
  <si>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</si>
  <si>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</si>
  <si>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</si>
  <si>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</si>
  <si>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</si>
  <si>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</si>
  <si>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</si>
  <si>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</si>
  <si>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</si>
  <si>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</si>
  <si>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</si>
  <si>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</si>
  <si>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</si>
  <si>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</si>
  <si>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</si>
  <si>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</si>
  <si>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</si>
  <si>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</si>
  <si>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</si>
  <si>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</si>
  <si>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</si>
  <si>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</si>
  <si>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</si>
  <si>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</si>
  <si>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</si>
  <si>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</si>
  <si>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</si>
  <si>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</si>
  <si>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</si>
  <si>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</si>
  <si>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</si>
  <si>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</si>
  <si>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</si>
  <si>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</si>
  <si>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</si>
  <si>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</si>
  <si>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</si>
  <si>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</si>
  <si>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</si>
  <si>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</si>
  <si>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</si>
  <si>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</si>
  <si>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</si>
  <si>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</si>
  <si>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</si>
  <si>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</si>
  <si>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</si>
  <si>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</si>
  <si>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</si>
  <si>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</si>
  <si>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</si>
  <si>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</si>
  <si>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</si>
  <si>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</si>
  <si>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</si>
  <si>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</si>
  <si>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</si>
  <si>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</si>
  <si>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</si>
  <si>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</si>
  <si>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</si>
  <si>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</si>
  <si>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</si>
  <si>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</si>
  <si>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</si>
  <si>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</si>
  <si>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</si>
  <si>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</si>
  <si>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</si>
  <si>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</si>
  <si>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</si>
  <si>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</si>
  <si>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</si>
  <si>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</si>
  <si>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</si>
  <si>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</si>
  <si>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</si>
  <si>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</si>
  <si>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</si>
  <si>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</si>
  <si>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</si>
  <si>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</si>
  <si>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</si>
  <si>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</si>
  <si>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</si>
  <si>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</si>
  <si>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</si>
  <si>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</si>
  <si>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</si>
  <si>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</si>
  <si>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</si>
  <si>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</si>
  <si>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</si>
  <si>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</si>
  <si>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</si>
  <si>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</si>
  <si>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</si>
  <si>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</si>
  <si>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</si>
  <si>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</si>
  <si>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</si>
  <si>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</si>
  <si>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</si>
  <si>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</si>
  <si>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</si>
  <si>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</si>
  <si>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</si>
  <si>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</si>
  <si>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</si>
  <si>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</si>
  <si>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</si>
  <si>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</si>
  <si>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</si>
  <si>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</si>
  <si>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</si>
  <si>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</si>
  <si>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</si>
  <si>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</si>
  <si>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</si>
  <si>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</si>
  <si>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</si>
  <si>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</si>
  <si>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</si>
  <si>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</si>
  <si>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</si>
  <si>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</si>
  <si>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</si>
  <si>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</si>
  <si>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</si>
  <si>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</si>
  <si>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</si>
  <si>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</si>
  <si>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</si>
  <si>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</si>
  <si>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</si>
  <si>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</si>
  <si>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</si>
  <si>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</si>
  <si>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</si>
  <si>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</si>
  <si>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</si>
  <si>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</si>
  <si>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</si>
  <si>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</si>
  <si>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</si>
  <si>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</si>
  <si>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</si>
  <si>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</si>
  <si>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</si>
  <si>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</si>
  <si>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</si>
  <si>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</si>
  <si>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</si>
  <si>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</si>
  <si>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</si>
  <si>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</si>
  <si>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</si>
  <si>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</si>
  <si>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</si>
  <si>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</si>
  <si>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</si>
  <si>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</si>
  <si>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</si>
  <si>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</si>
  <si>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</si>
  <si>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</si>
  <si>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</si>
  <si>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</si>
  <si>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</si>
  <si>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</si>
  <si>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</si>
  <si>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</si>
  <si>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</si>
  <si>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</si>
  <si>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</si>
  <si>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</si>
  <si>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</si>
  <si>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</si>
  <si>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</si>
  <si>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</si>
  <si>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</si>
  <si>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</si>
  <si>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</si>
  <si>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</si>
  <si>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</si>
  <si>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</si>
  <si>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</si>
  <si>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</si>
  <si>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</si>
  <si>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</si>
  <si>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</si>
  <si>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</si>
  <si>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</si>
  <si>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</si>
  <si>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</si>
  <si>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</si>
  <si>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</si>
  <si>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</si>
  <si>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</si>
  <si>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</si>
  <si>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</si>
  <si>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</si>
  <si>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</si>
  <si>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</si>
  <si>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</si>
  <si>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</si>
  <si>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</si>
  <si>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</si>
  <si>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</si>
  <si>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</si>
  <si>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</si>
  <si>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</si>
  <si>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</si>
  <si>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</si>
  <si>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</si>
  <si>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</si>
  <si>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</si>
  <si>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</si>
  <si>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</si>
  <si>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</si>
  <si>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</si>
  <si>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</si>
  <si>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</si>
  <si>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</si>
  <si>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</si>
  <si>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</si>
  <si>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</si>
  <si>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</si>
  <si>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</si>
  <si>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</si>
  <si>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</si>
  <si>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</si>
  <si>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</si>
  <si>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</si>
  <si>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</si>
  <si>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</si>
  <si>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</si>
  <si>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</si>
  <si>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</si>
  <si>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</si>
  <si>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</si>
  <si>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</si>
  <si>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</si>
  <si>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</si>
  <si>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</si>
  <si>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</si>
  <si>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</si>
  <si>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</si>
  <si>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</si>
  <si>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</si>
  <si>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</si>
  <si>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</si>
  <si>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</si>
  <si>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</si>
  <si>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</si>
  <si>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</si>
  <si>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</si>
  <si>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</si>
  <si>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</si>
  <si>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</si>
  <si>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</si>
  <si>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</si>
  <si>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</si>
  <si>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</si>
  <si>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</si>
  <si>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</si>
  <si>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</si>
  <si>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</si>
  <si>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</si>
  <si>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</si>
  <si>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</si>
  <si>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</si>
  <si>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</si>
  <si>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</si>
  <si>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</si>
  <si>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</si>
  <si>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</si>
  <si>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</si>
  <si>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</si>
  <si>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</si>
  <si>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</si>
  <si>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</si>
  <si>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</si>
  <si>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</si>
  <si>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</si>
  <si>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</si>
  <si>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</si>
  <si>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</si>
  <si>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</si>
  <si>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</si>
  <si>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</si>
  <si>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</si>
  <si>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</si>
  <si>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</si>
  <si>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</si>
  <si>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</si>
  <si>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</si>
  <si>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</si>
  <si>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</si>
  <si>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</si>
  <si>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</si>
  <si>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</si>
  <si>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</si>
  <si>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</si>
  <si>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</si>
  <si>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</si>
  <si>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</si>
  <si>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</si>
  <si>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</si>
  <si>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</si>
  <si>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</si>
  <si>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</si>
  <si>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</si>
  <si>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</si>
  <si>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</si>
  <si>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</si>
  <si>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</si>
  <si>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</si>
  <si>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</si>
  <si>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</si>
  <si>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</si>
  <si>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</si>
  <si>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</si>
  <si>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</si>
  <si>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</si>
  <si>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</si>
  <si>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</si>
  <si>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</si>
  <si>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</si>
  <si>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</si>
  <si>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</si>
  <si>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</si>
  <si>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</si>
  <si>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</si>
  <si>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</si>
  <si>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</si>
  <si>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</si>
  <si>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</si>
  <si>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</si>
  <si>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</si>
  <si>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</si>
  <si>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</si>
  <si>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</si>
  <si>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</si>
  <si>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</si>
  <si>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</si>
  <si>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</si>
  <si>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</si>
  <si>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</si>
  <si>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</si>
  <si>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</si>
  <si>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</si>
  <si>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</si>
  <si>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</si>
  <si>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</si>
  <si>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</si>
  <si>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</si>
  <si>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</si>
  <si>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</si>
  <si>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</si>
  <si>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</si>
  <si>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</si>
  <si>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</si>
  <si>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</si>
  <si>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</si>
  <si>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</si>
  <si>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</si>
  <si>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</si>
  <si>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</si>
  <si>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</si>
  <si>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</si>
  <si>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</si>
  <si>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</si>
  <si>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</si>
  <si>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</si>
  <si>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</si>
  <si>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</si>
  <si>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</si>
  <si>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</si>
  <si>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</si>
  <si>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</si>
  <si>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</si>
  <si>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</si>
  <si>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</si>
  <si>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</si>
  <si>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</si>
  <si>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</si>
  <si>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</si>
  <si>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</si>
  <si>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</si>
  <si>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</si>
  <si>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</si>
  <si>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</si>
  <si>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</si>
  <si>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</si>
  <si>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</si>
  <si>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</si>
  <si>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</si>
  <si>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</si>
  <si>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</si>
  <si>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</si>
  <si>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</si>
  <si>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</si>
  <si>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</si>
  <si>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</si>
  <si>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</si>
  <si>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</si>
  <si>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</si>
  <si>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</si>
  <si>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</si>
  <si>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</si>
  <si>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</si>
  <si>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</si>
  <si>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</si>
  <si>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</si>
  <si>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</si>
  <si>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</si>
  <si>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</si>
  <si>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</si>
  <si>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</si>
  <si>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</si>
  <si>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</si>
  <si>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</si>
  <si>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</si>
  <si>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</si>
  <si>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</si>
  <si>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</si>
  <si>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</si>
  <si>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</si>
  <si>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</si>
  <si>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</si>
  <si>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</si>
  <si>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</si>
  <si>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</si>
  <si>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</si>
  <si>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</si>
  <si>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</si>
  <si>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</si>
  <si>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</si>
  <si>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</si>
  <si>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</si>
  <si>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</si>
  <si>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</si>
  <si>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</si>
  <si>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</si>
  <si>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</si>
  <si>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</si>
  <si>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</si>
  <si>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</si>
  <si>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</si>
  <si>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</si>
  <si>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</si>
  <si>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</si>
  <si>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</si>
  <si>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</si>
  <si>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</si>
  <si>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</si>
  <si>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</si>
  <si>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</si>
  <si>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</si>
  <si>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</si>
  <si>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</si>
  <si>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</si>
  <si>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</si>
  <si>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</si>
  <si>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</si>
  <si>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</si>
  <si>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</si>
  <si>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</si>
  <si>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</si>
  <si>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</si>
  <si>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</si>
  <si>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</si>
  <si>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</si>
  <si>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</si>
  <si>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</si>
  <si>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</si>
  <si>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</si>
  <si>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</si>
  <si>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</si>
  <si>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</si>
  <si>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</si>
  <si>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</si>
  <si>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</si>
  <si>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</si>
  <si>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</si>
  <si>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</si>
  <si>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</si>
  <si>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</si>
  <si>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</si>
  <si>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</si>
  <si>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</si>
  <si>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</si>
  <si>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</si>
  <si>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</si>
  <si>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</si>
  <si>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</si>
  <si>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</si>
  <si>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</si>
  <si>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</si>
  <si>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</si>
  <si>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</si>
  <si>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</si>
  <si>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</si>
  <si>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</si>
  <si>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</si>
  <si>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</si>
  <si>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</si>
  <si>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</si>
  <si>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</si>
  <si>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</si>
  <si>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</si>
  <si>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</si>
  <si>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</si>
  <si>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</si>
  <si>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</si>
  <si>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</si>
  <si>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</si>
  <si>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</si>
  <si>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</si>
  <si>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</si>
  <si>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</si>
  <si>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</si>
  <si>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</si>
  <si>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</si>
  <si>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</si>
  <si>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</si>
  <si>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</si>
  <si>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</si>
  <si>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</si>
  <si>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</si>
  <si>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</si>
  <si>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</si>
  <si>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</si>
  <si>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</si>
  <si>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</si>
  <si>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</si>
  <si>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</si>
  <si>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</si>
  <si>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</si>
  <si>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</si>
  <si>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</si>
  <si>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</si>
  <si>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</si>
  <si>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</si>
  <si>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</si>
  <si>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</si>
  <si>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</si>
  <si>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</si>
  <si>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</si>
  <si>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</si>
  <si>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</si>
  <si>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</si>
  <si>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</si>
  <si>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</si>
  <si>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</si>
  <si>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</si>
  <si>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</si>
  <si>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</si>
  <si>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</si>
  <si>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</si>
  <si>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</si>
  <si>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</si>
  <si>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</si>
  <si>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</si>
  <si>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</si>
  <si>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</si>
  <si>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</si>
  <si>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</si>
  <si>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</si>
  <si>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</si>
  <si>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</si>
  <si>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</si>
  <si>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</si>
  <si>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</si>
  <si>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</si>
  <si>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</si>
  <si>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</si>
  <si>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</si>
  <si>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</si>
  <si>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</si>
  <si>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</si>
  <si>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</si>
  <si>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</si>
  <si>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</si>
  <si>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</si>
  <si>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</si>
  <si>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</si>
  <si>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</si>
  <si>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</si>
  <si>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</si>
  <si>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</si>
  <si>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</si>
  <si>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</si>
  <si>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</si>
  <si>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</si>
  <si>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</si>
  <si>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</si>
  <si>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</si>
  <si>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</si>
  <si>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</si>
  <si>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</si>
  <si>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</si>
  <si>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</si>
  <si>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</si>
  <si>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</si>
  <si>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</si>
  <si>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</si>
  <si>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</si>
  <si>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</si>
  <si>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</si>
  <si>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</si>
  <si>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</si>
  <si>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</si>
  <si>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</si>
  <si>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</si>
  <si>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</si>
  <si>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</si>
  <si>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</si>
  <si>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</si>
  <si>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</si>
  <si>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</si>
  <si>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</si>
  <si>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</si>
  <si>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</si>
  <si>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</si>
  <si>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</si>
  <si>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</si>
  <si>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</si>
  <si>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</si>
  <si>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</si>
  <si>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</si>
  <si>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</si>
  <si>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</si>
  <si>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</si>
  <si>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</si>
  <si>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</si>
  <si>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</si>
  <si>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</si>
  <si>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</si>
  <si>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</si>
  <si>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</si>
  <si>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</si>
  <si>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</si>
  <si>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</si>
  <si>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</si>
  <si>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</si>
  <si>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</si>
  <si>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</si>
  <si>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</si>
  <si>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</si>
  <si>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</si>
  <si>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</si>
  <si>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</si>
  <si>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</si>
  <si>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</si>
  <si>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</si>
  <si>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</si>
  <si>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</si>
  <si>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</si>
  <si>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</si>
  <si>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</si>
  <si>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</si>
  <si>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</si>
  <si>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</si>
  <si>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</si>
  <si>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</si>
  <si>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</si>
  <si>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</si>
  <si>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</si>
  <si>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</si>
  <si>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</si>
  <si>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</si>
  <si>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</si>
  <si>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</si>
  <si>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</si>
  <si>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</si>
  <si>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</si>
  <si>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</si>
  <si>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</si>
  <si>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</si>
  <si>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</si>
  <si>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</si>
  <si>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</si>
  <si>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</si>
  <si>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</si>
  <si>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</si>
  <si>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</si>
  <si>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</si>
  <si>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</si>
  <si>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</si>
  <si>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</si>
  <si>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</si>
  <si>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</si>
  <si>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</si>
  <si>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</si>
  <si>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</si>
  <si>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</si>
  <si>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</si>
  <si>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</si>
  <si>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</si>
  <si>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</si>
  <si>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</si>
  <si>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</si>
  <si>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</si>
  <si>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</si>
  <si>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</si>
  <si>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</si>
  <si>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</si>
  <si>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</si>
  <si>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</si>
  <si>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</si>
  <si>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</si>
  <si>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</si>
  <si>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</si>
  <si>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</si>
  <si>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</si>
  <si>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</si>
  <si>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</si>
  <si>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</si>
  <si>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</si>
  <si>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</si>
  <si>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</si>
  <si>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</si>
  <si>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</si>
  <si>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</si>
  <si>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</si>
  <si>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</si>
  <si>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</si>
  <si>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</si>
  <si>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</si>
  <si>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</si>
  <si>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</si>
  <si>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</si>
  <si>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</si>
  <si>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</si>
  <si>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</si>
  <si>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</si>
  <si>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</si>
  <si>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</si>
  <si>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</si>
  <si>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</si>
  <si>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</si>
  <si>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</si>
  <si>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</si>
  <si>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</si>
  <si>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</si>
  <si>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</si>
  <si>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</si>
  <si>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</si>
  <si>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</si>
  <si>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</si>
  <si>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</si>
  <si>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</si>
  <si>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</si>
  <si>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</si>
  <si>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</si>
  <si>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</si>
  <si>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</si>
  <si>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</si>
  <si>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</si>
  <si>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</si>
  <si>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</si>
  <si>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</si>
  <si>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</si>
  <si>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</si>
  <si>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</si>
  <si>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</si>
  <si>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</si>
  <si>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</si>
  <si>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</si>
  <si>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</si>
  <si>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</si>
  <si>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</si>
  <si>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</si>
  <si>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</si>
  <si>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</si>
  <si>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</si>
  <si>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</si>
  <si>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</si>
  <si>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</si>
  <si>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</si>
  <si>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</si>
  <si>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</si>
  <si>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</si>
  <si>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</si>
  <si>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</si>
  <si>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</si>
  <si>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</si>
  <si>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</si>
  <si>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</si>
  <si>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</si>
  <si>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</si>
  <si>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</si>
  <si>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</si>
  <si>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</si>
  <si>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</si>
  <si>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</si>
  <si>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</si>
  <si>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</si>
  <si>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</si>
  <si>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</si>
  <si>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</si>
  <si>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</si>
  <si>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</si>
  <si>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</si>
  <si>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</si>
  <si>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</si>
  <si>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</si>
  <si>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</si>
  <si>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</si>
  <si>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</si>
  <si>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</si>
  <si>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</si>
  <si>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</si>
  <si>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</si>
  <si>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</si>
  <si>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</si>
  <si>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</si>
  <si>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</si>
  <si>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</si>
  <si>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</si>
  <si>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</si>
  <si>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</si>
  <si>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</si>
  <si>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</si>
  <si>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</si>
  <si>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</si>
  <si>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</si>
  <si>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</si>
  <si>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</si>
  <si>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</si>
  <si>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</si>
  <si>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</si>
  <si>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</si>
  <si>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</si>
  <si>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</si>
  <si>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</si>
  <si>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</si>
  <si>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</si>
  <si>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</si>
  <si>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</si>
  <si>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</si>
  <si>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</si>
  <si>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</si>
  <si>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</si>
  <si>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</si>
  <si>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</si>
  <si>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</si>
  <si>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</si>
  <si>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</si>
  <si>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</si>
  <si>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</si>
  <si>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</si>
  <si>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</si>
  <si>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</si>
  <si>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</si>
  <si>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</si>
  <si>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</si>
  <si>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</si>
  <si>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</si>
  <si>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</si>
  <si>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</si>
  <si>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</si>
  <si>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</si>
  <si>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</si>
  <si>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</si>
  <si>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</si>
  <si>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</si>
  <si>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</si>
  <si>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</si>
  <si>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</si>
  <si>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</si>
  <si>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</si>
  <si>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</si>
  <si>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</si>
  <si>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</si>
  <si>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</si>
  <si>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</si>
  <si>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</si>
  <si>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</si>
  <si>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</si>
  <si>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</si>
  <si>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</si>
  <si>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</si>
  <si>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</si>
  <si>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</si>
  <si>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</si>
  <si>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</si>
  <si>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</si>
  <si>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</si>
  <si>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</si>
  <si>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</si>
  <si>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</si>
  <si>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</si>
  <si>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</si>
  <si>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</si>
  <si>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</si>
  <si>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</si>
  <si>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</si>
  <si>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</si>
  <si>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</si>
  <si>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</si>
  <si>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</si>
  <si>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</si>
  <si>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</si>
  <si>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</si>
  <si>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</si>
  <si>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</si>
  <si>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</si>
  <si>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</si>
  <si>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</si>
  <si>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</si>
  <si>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</si>
  <si>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</si>
  <si>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</si>
  <si>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</si>
  <si>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</si>
  <si>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</si>
  <si>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</si>
  <si>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</si>
  <si>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</si>
  <si>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</si>
  <si>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</si>
  <si>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</si>
  <si>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</si>
  <si>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</si>
  <si>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</si>
  <si>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</si>
  <si>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</si>
  <si>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</si>
  <si>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</si>
  <si>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</si>
  <si>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</si>
  <si>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</si>
  <si>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</si>
  <si>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</si>
  <si>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</si>
  <si>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</si>
  <si>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</si>
  <si>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</si>
  <si>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</si>
  <si>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</si>
  <si>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</si>
  <si>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</si>
  <si>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</si>
  <si>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</si>
  <si>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</si>
  <si>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</si>
  <si>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</si>
  <si>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</si>
  <si>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</si>
  <si>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</si>
  <si>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</si>
  <si>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</si>
  <si>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</si>
  <si>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</si>
  <si>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</si>
  <si>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</si>
  <si>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</si>
  <si>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</si>
  <si>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</si>
  <si>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</si>
  <si>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</si>
  <si>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</si>
  <si>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</si>
  <si>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</si>
  <si>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</si>
  <si>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</si>
  <si>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</si>
  <si>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</si>
  <si>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</si>
  <si>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</si>
  <si>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</si>
  <si>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</si>
  <si>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</si>
  <si>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</si>
  <si>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</si>
  <si>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</si>
  <si>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</si>
  <si>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</si>
  <si>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</si>
  <si>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</si>
  <si>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</si>
  <si>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</si>
  <si>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</si>
  <si>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</si>
  <si>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</si>
  <si>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</si>
  <si>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</si>
  <si>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</si>
  <si>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</si>
  <si>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</si>
  <si>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</si>
  <si>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</si>
  <si>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</si>
  <si>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</si>
  <si>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</si>
  <si>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</si>
  <si>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</si>
  <si>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</si>
  <si>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</si>
  <si>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</si>
  <si>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</si>
  <si>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</si>
  <si>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</si>
  <si>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</si>
  <si>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</si>
  <si>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</si>
  <si>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</si>
  <si>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</si>
  <si>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</si>
  <si>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</si>
  <si>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</si>
  <si>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</si>
  <si>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</si>
  <si>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</si>
  <si>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</si>
  <si>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</si>
  <si>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</si>
  <si>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</si>
  <si>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</si>
  <si>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</si>
  <si>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</si>
  <si>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</si>
  <si>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</si>
  <si>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</si>
  <si>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</si>
  <si>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</si>
  <si>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</si>
  <si>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</si>
  <si>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</si>
  <si>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</si>
  <si>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</si>
  <si>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</si>
  <si>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</si>
  <si>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</si>
  <si>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</si>
  <si>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</si>
  <si>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</si>
  <si>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</si>
  <si>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</si>
  <si>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</si>
  <si>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</si>
  <si>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</si>
  <si>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</si>
  <si>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</si>
  <si>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</si>
  <si>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</si>
  <si>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</si>
  <si>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</si>
  <si>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</si>
  <si>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</si>
  <si>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</si>
  <si>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</si>
  <si>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</si>
  <si>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</si>
  <si>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</si>
  <si>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</si>
  <si>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</si>
  <si>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</si>
  <si>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</si>
  <si>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</si>
  <si>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</si>
  <si>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</si>
  <si>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</si>
  <si>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</si>
  <si>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</si>
  <si>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</si>
  <si>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</si>
  <si>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</si>
  <si>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</si>
  <si>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</si>
  <si>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</si>
  <si>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</si>
  <si>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</si>
  <si>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</si>
  <si>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</si>
  <si>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</si>
  <si>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</si>
  <si>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</si>
  <si>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</si>
  <si>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</si>
  <si>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</si>
  <si>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</si>
  <si>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</si>
  <si>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</si>
  <si>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</si>
  <si>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</si>
  <si>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</si>
  <si>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</si>
  <si>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</si>
  <si>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</si>
  <si>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</si>
  <si>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</si>
  <si>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</si>
  <si>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</si>
  <si>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</si>
  <si>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</si>
  <si>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</si>
  <si>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</si>
  <si>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</si>
  <si>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</si>
  <si>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</si>
  <si>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</si>
  <si>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</si>
  <si>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</si>
  <si>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</si>
  <si>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</si>
  <si>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</si>
  <si>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</si>
  <si>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</si>
  <si>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</si>
  <si>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</si>
  <si>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</si>
  <si>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</si>
  <si>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</si>
  <si>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</si>
  <si>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</si>
  <si>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</si>
  <si>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</si>
  <si>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</si>
  <si>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</si>
  <si>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</si>
  <si>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</si>
  <si>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</si>
  <si>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</si>
  <si>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</si>
  <si>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</si>
  <si>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</si>
  <si>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</si>
  <si>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</si>
  <si>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</si>
  <si>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</si>
  <si>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</si>
  <si>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</si>
  <si>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</si>
  <si>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</si>
  <si>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</si>
  <si>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</si>
  <si>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</si>
  <si>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</si>
  <si>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</si>
  <si>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</si>
  <si>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</si>
  <si>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</si>
  <si>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</si>
  <si>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</si>
  <si>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</si>
  <si>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</si>
  <si>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</si>
  <si>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</si>
  <si>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</si>
  <si>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</si>
  <si>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</si>
  <si>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</si>
  <si>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</si>
  <si>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</si>
  <si>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</si>
  <si>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</si>
  <si>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</si>
  <si>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</si>
  <si>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</si>
  <si>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</si>
  <si>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</si>
  <si>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</si>
  <si>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</si>
  <si>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</si>
  <si>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</si>
  <si>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</si>
  <si>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</si>
  <si>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</si>
  <si>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</si>
  <si>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</si>
  <si>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</si>
  <si>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</si>
  <si>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</si>
  <si>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</si>
  <si>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</si>
  <si>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</si>
  <si>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</si>
  <si>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</si>
  <si>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</si>
  <si>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</si>
  <si>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</si>
  <si>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</si>
  <si>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</si>
  <si>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</si>
  <si>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</si>
  <si>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</si>
  <si>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</si>
  <si>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</si>
  <si>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</si>
  <si>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</si>
  <si>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</si>
  <si>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</si>
  <si>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</si>
  <si>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</si>
  <si>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</si>
  <si>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</si>
  <si>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</si>
  <si>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</si>
  <si>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</si>
  <si>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</si>
  <si>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</si>
  <si>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</si>
  <si>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</si>
  <si>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</si>
  <si>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</si>
  <si>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</si>
  <si>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</si>
  <si>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</si>
  <si>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</si>
  <si>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</si>
  <si>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</si>
  <si>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</si>
  <si>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</si>
  <si>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</si>
  <si>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</si>
  <si>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</si>
  <si>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</si>
  <si>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</si>
  <si>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</si>
  <si>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</si>
  <si>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</si>
  <si>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</si>
  <si>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</si>
  <si>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</si>
  <si>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</si>
  <si>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</si>
  <si>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</si>
  <si>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</si>
  <si>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</si>
  <si>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</si>
  <si>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</si>
  <si>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</si>
  <si>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</si>
  <si>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</si>
  <si>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</si>
  <si>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</si>
  <si>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</si>
  <si>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</si>
  <si>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</si>
  <si>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</si>
  <si>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</si>
  <si>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</si>
  <si>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</si>
  <si>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</si>
  <si>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</si>
  <si>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</si>
  <si>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</si>
  <si>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</si>
  <si>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</si>
  <si>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</si>
  <si>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</si>
  <si>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</si>
  <si>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</si>
  <si>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</si>
  <si>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</si>
  <si>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</si>
  <si>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</si>
  <si>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</si>
  <si>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</si>
  <si>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</si>
  <si>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</si>
  <si>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</si>
  <si>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</si>
  <si>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</si>
  <si>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</si>
  <si>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</si>
  <si>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</si>
  <si>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</si>
  <si>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</si>
  <si>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</si>
  <si>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</si>
  <si>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</si>
  <si>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</si>
  <si>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</si>
  <si>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</si>
  <si>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</si>
  <si>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</si>
  <si>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</si>
  <si>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</si>
  <si>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</si>
  <si>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</si>
  <si>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</si>
  <si>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</si>
  <si>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</si>
  <si>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</si>
  <si>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</si>
  <si>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</si>
  <si>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</si>
  <si>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</si>
  <si>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</si>
  <si>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</si>
  <si>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</si>
  <si>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</si>
  <si>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</si>
  <si>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</si>
  <si>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</si>
  <si>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</si>
  <si>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</si>
  <si>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</si>
  <si>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</si>
  <si>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</si>
  <si>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</si>
  <si>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</si>
  <si>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</si>
  <si>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</si>
  <si>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</si>
  <si>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</si>
  <si>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</si>
  <si>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</si>
  <si>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</si>
  <si>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</si>
  <si>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</si>
  <si>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</si>
  <si>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</si>
  <si>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</si>
  <si>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</si>
  <si>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</si>
  <si>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</si>
  <si>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</si>
  <si>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</si>
  <si>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</si>
  <si>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</si>
  <si>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</si>
  <si>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</si>
  <si>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</si>
  <si>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</si>
  <si>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</si>
  <si>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</si>
  <si>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</si>
  <si>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</si>
  <si>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</si>
  <si>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</si>
  <si>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</si>
  <si>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</si>
  <si>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</si>
  <si>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</si>
  <si>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</si>
  <si>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</si>
  <si>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</si>
  <si>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</si>
  <si>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</si>
  <si>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</si>
  <si>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</si>
  <si>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</si>
  <si>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</si>
  <si>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</si>
  <si>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</si>
  <si>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</si>
  <si>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</si>
  <si>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</si>
  <si>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</si>
  <si>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</si>
  <si>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</si>
  <si>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</si>
  <si>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</si>
  <si>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</si>
  <si>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</si>
  <si>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</si>
  <si>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</si>
  <si>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</si>
  <si>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</si>
  <si>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</si>
  <si>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</si>
  <si>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</si>
  <si>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</si>
  <si>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</si>
  <si>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</si>
  <si>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</si>
  <si>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</si>
  <si>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</si>
  <si>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</si>
  <si>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</si>
  <si>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</si>
  <si>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</si>
  <si>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</si>
  <si>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</si>
  <si>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</si>
  <si>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</si>
  <si>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</si>
  <si>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</si>
  <si>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</si>
  <si>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</si>
  <si>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</si>
  <si>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</si>
  <si>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</si>
  <si>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</si>
  <si>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</si>
  <si>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</si>
  <si>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</si>
  <si>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</si>
  <si>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</si>
  <si>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</si>
  <si>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</si>
  <si>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</si>
  <si>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</si>
  <si>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</si>
  <si>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</si>
  <si>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</si>
  <si>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</si>
  <si>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</si>
  <si>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</si>
  <si>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</si>
  <si>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</si>
  <si>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</si>
  <si>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</si>
  <si>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</si>
  <si>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</si>
  <si>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</si>
  <si>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</si>
  <si>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</si>
  <si>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</si>
  <si>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</si>
  <si>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</si>
  <si>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</si>
  <si>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</si>
  <si>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</si>
  <si>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</si>
  <si>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</si>
  <si>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</si>
  <si>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</si>
  <si>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</si>
  <si>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</si>
  <si>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</si>
  <si>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</si>
  <si>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</si>
  <si>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</si>
  <si>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</si>
  <si>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</si>
  <si>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</si>
  <si>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</si>
  <si>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</si>
  <si>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</si>
  <si>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</si>
  <si>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</si>
  <si>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</si>
  <si>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</si>
  <si>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</si>
  <si>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</si>
  <si>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</si>
  <si>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</si>
  <si>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</si>
  <si>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</si>
  <si>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</si>
  <si>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</si>
  <si>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</si>
  <si>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</si>
  <si>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</si>
  <si>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</si>
  <si>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</si>
  <si>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</si>
  <si>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</si>
  <si>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</si>
  <si>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</si>
  <si>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</si>
  <si>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</si>
  <si>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</si>
  <si>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</si>
  <si>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</si>
  <si>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</si>
  <si>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</si>
  <si>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</si>
  <si>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</si>
  <si>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</si>
  <si>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</si>
  <si>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</si>
  <si>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</si>
  <si>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</si>
  <si>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</si>
  <si>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</si>
  <si>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</si>
  <si>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</si>
  <si>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</si>
  <si>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</si>
  <si>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</si>
  <si>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</si>
  <si>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</si>
  <si>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</si>
  <si>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</si>
  <si>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</si>
  <si>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</si>
  <si>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</si>
  <si>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</si>
  <si>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</si>
  <si>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</si>
  <si>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</si>
  <si>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</si>
  <si>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</si>
  <si>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</si>
  <si>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</si>
  <si>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</si>
  <si>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</si>
  <si>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</si>
  <si>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</si>
  <si>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</si>
  <si>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</si>
  <si>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</si>
  <si>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</si>
  <si>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</si>
  <si>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</si>
  <si>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</si>
  <si>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</si>
  <si>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</si>
  <si>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</si>
  <si>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</si>
  <si>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</si>
  <si>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</si>
  <si>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</si>
  <si>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</si>
  <si>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</si>
  <si>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</si>
  <si>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</si>
  <si>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</si>
  <si>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</si>
  <si>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</si>
  <si>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</si>
  <si>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</si>
  <si>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</si>
  <si>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</si>
  <si>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</si>
  <si>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</si>
  <si>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</si>
  <si>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</si>
  <si>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</si>
  <si>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</si>
  <si>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</si>
  <si>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</si>
  <si>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</si>
  <si>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</si>
  <si>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</si>
  <si>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</si>
  <si>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</si>
  <si>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</si>
  <si>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</si>
  <si>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</si>
  <si>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</si>
  <si>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</si>
  <si>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</si>
  <si>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</si>
  <si>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</si>
  <si>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</si>
  <si>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</si>
  <si>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</si>
  <si>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</si>
  <si>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</si>
  <si>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</si>
  <si>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</si>
  <si>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</si>
  <si>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</si>
  <si>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</si>
  <si>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</si>
  <si>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</si>
  <si>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</si>
  <si>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</si>
  <si>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</si>
  <si>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</si>
  <si>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</si>
  <si>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</si>
  <si>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</si>
  <si>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</si>
  <si>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</si>
  <si>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</si>
  <si>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</si>
  <si>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</si>
  <si>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</si>
  <si>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</si>
  <si>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</si>
  <si>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</si>
  <si>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</si>
  <si>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</si>
  <si>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</si>
  <si>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</si>
  <si>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</si>
  <si>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</si>
  <si>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</si>
  <si>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</si>
  <si>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</si>
  <si>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</si>
  <si>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</si>
  <si>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</si>
  <si>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</si>
  <si>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</si>
  <si>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</si>
  <si>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</si>
  <si>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</si>
  <si>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</si>
  <si>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</si>
  <si>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</si>
  <si>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</si>
  <si>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</si>
  <si>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</si>
  <si>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</si>
  <si>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</si>
  <si>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</si>
  <si>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</si>
  <si>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</si>
  <si>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</si>
  <si>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</si>
  <si>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</si>
  <si>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</si>
  <si>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</si>
  <si>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</si>
  <si>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</si>
  <si>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</si>
  <si>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</si>
  <si>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</si>
  <si>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</si>
  <si>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</si>
  <si>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</si>
  <si>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</si>
  <si>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</si>
  <si>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</si>
  <si>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</si>
  <si>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</si>
  <si>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</si>
  <si>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</si>
  <si>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</si>
  <si>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</si>
  <si>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</si>
  <si>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</si>
  <si>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</si>
  <si>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</si>
  <si>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</si>
  <si>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</si>
  <si>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</si>
  <si>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</si>
  <si>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</si>
  <si>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</si>
  <si>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</si>
  <si>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</si>
  <si>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</si>
  <si>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</si>
  <si>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</si>
  <si>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</si>
  <si>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</si>
  <si>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</si>
  <si>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</si>
  <si>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</si>
  <si>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</si>
  <si>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</si>
  <si>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</si>
  <si>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</si>
  <si>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</si>
  <si>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</si>
  <si>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</si>
  <si>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</si>
  <si>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</si>
  <si>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</si>
  <si>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</si>
  <si>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</si>
  <si>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</si>
  <si>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</si>
  <si>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</si>
  <si>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</si>
  <si>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</si>
  <si>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</si>
  <si>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</si>
  <si>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</si>
  <si>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</si>
  <si>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</si>
  <si>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</si>
  <si>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</si>
  <si>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</si>
  <si>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</si>
  <si>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</si>
  <si>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</si>
  <si>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</si>
  <si>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</si>
  <si>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</si>
  <si>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</si>
  <si>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</si>
  <si>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</si>
  <si>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</si>
  <si>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</si>
  <si>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</si>
  <si>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</si>
  <si>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</si>
  <si>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</si>
  <si>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</si>
  <si>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</si>
  <si>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</si>
  <si>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</si>
  <si>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</si>
  <si>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</si>
  <si>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</si>
  <si>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</si>
  <si>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</si>
  <si>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</si>
  <si>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</si>
  <si>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</si>
  <si>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</si>
  <si>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</si>
  <si>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</si>
  <si>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</si>
  <si>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</si>
  <si>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</si>
  <si>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</si>
  <si>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</si>
  <si>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</si>
  <si>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</si>
  <si>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</si>
  <si>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</si>
  <si>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</si>
  <si>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</si>
  <si>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</si>
  <si>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</si>
  <si>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</si>
  <si>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</si>
  <si>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</si>
  <si>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</si>
  <si>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</si>
  <si>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</si>
  <si>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</si>
  <si>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</si>
  <si>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</si>
  <si>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</si>
  <si>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</si>
  <si>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</si>
  <si>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</si>
  <si>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</si>
  <si>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</si>
  <si>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</si>
  <si>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</si>
  <si>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</si>
  <si>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</si>
  <si>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</si>
  <si>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</si>
  <si>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</si>
  <si>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</si>
  <si>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</si>
  <si>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</si>
  <si>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</si>
  <si>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</si>
  <si>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</si>
  <si>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</si>
  <si>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</si>
  <si>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</si>
  <si>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</si>
  <si>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</si>
  <si>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</si>
  <si>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</si>
  <si>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</si>
  <si>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</si>
  <si>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</si>
  <si>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</si>
  <si>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</si>
  <si>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</si>
  <si>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</si>
  <si>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</si>
  <si>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</si>
  <si>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</si>
  <si>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</si>
  <si>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</si>
  <si>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</si>
  <si>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</si>
  <si>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</si>
  <si>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</si>
  <si>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</si>
  <si>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</si>
  <si>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</si>
  <si>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</si>
  <si>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</si>
  <si>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</si>
  <si>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</si>
  <si>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</si>
  <si>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</si>
  <si>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</si>
  <si>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</si>
  <si>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</si>
  <si>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</si>
  <si>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</si>
  <si>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</si>
  <si>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</si>
  <si>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</si>
  <si>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</si>
  <si>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</si>
  <si>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</si>
  <si>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</si>
  <si>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</si>
  <si>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</si>
  <si>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</si>
  <si>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</si>
  <si>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</si>
  <si>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</si>
  <si>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</si>
  <si>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</si>
  <si>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</si>
  <si>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</si>
  <si>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</si>
  <si>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</si>
  <si>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</si>
  <si>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</si>
  <si>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</si>
  <si>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</si>
  <si>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</si>
  <si>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</si>
  <si>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</si>
  <si>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</si>
  <si>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</si>
  <si>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</si>
  <si>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</si>
  <si>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</si>
  <si>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</si>
  <si>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</si>
  <si>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</si>
  <si>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</si>
  <si>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</si>
  <si>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</si>
  <si>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</si>
  <si>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</si>
  <si>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</si>
  <si>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</si>
  <si>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</si>
  <si>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</si>
  <si>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</si>
  <si>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</si>
  <si>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</si>
  <si>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</si>
  <si>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</si>
  <si>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</si>
  <si>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</si>
  <si>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</si>
  <si>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</si>
  <si>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</si>
  <si>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</si>
  <si>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</si>
  <si>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</si>
  <si>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</si>
  <si>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</si>
  <si>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</si>
  <si>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</si>
  <si>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</si>
  <si>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</si>
  <si>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</si>
  <si>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</si>
  <si>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</si>
  <si>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</si>
  <si>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</si>
  <si>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</si>
  <si>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</si>
  <si>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</si>
  <si>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</si>
  <si>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</si>
  <si>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</si>
  <si>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</si>
  <si>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</si>
  <si>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</si>
  <si>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</si>
  <si>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</si>
  <si>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</si>
  <si>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</si>
  <si>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</si>
  <si>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</si>
  <si>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</si>
  <si>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</si>
  <si>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</si>
  <si>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</si>
  <si>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</si>
  <si>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</si>
  <si>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</si>
  <si>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</si>
  <si>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</si>
  <si>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</si>
  <si>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</si>
  <si>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</si>
  <si>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</si>
  <si>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</si>
  <si>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</si>
  <si>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</si>
  <si>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</si>
  <si>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</si>
  <si>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</si>
  <si>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</si>
  <si>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</si>
  <si>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</si>
  <si>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</si>
  <si>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</si>
  <si>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</si>
  <si>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</si>
  <si>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</si>
  <si>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</si>
  <si>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</si>
  <si>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</si>
  <si>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</si>
  <si>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</si>
  <si>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</si>
  <si>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</si>
  <si>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</si>
  <si>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</si>
  <si>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</si>
  <si>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</si>
  <si>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</si>
  <si>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</si>
  <si>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</si>
  <si>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</si>
  <si>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</si>
  <si>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</si>
  <si>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</si>
  <si>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</si>
  <si>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</si>
  <si>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</si>
  <si>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</si>
  <si>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</si>
  <si>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</si>
  <si>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</si>
  <si>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</si>
  <si>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</si>
  <si>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</si>
  <si>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</si>
  <si>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</si>
  <si>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</si>
  <si>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</si>
  <si>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</si>
  <si>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</si>
  <si>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</si>
  <si>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</si>
  <si>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</si>
  <si>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</si>
  <si>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</si>
  <si>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</si>
  <si>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</si>
  <si>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</si>
  <si>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</si>
  <si>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</si>
  <si>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</si>
  <si>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</si>
  <si>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</si>
  <si>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</si>
  <si>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</si>
  <si>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</si>
  <si>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</si>
  <si>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</si>
  <si>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</si>
  <si>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</si>
  <si>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</si>
  <si>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</si>
  <si>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</si>
  <si>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</si>
  <si>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</si>
  <si>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</si>
  <si>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</si>
  <si>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</si>
  <si>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</si>
  <si>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</si>
  <si>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</si>
  <si>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</si>
  <si>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</si>
  <si>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</si>
  <si>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</si>
  <si>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</si>
  <si>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</si>
  <si>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</si>
  <si>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</si>
  <si>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</si>
  <si>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</si>
  <si>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</si>
  <si>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</si>
  <si>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</si>
  <si>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</si>
  <si>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</si>
  <si>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</si>
  <si>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</si>
  <si>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</si>
  <si>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</si>
  <si>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</si>
  <si>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</si>
  <si>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</si>
  <si>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</si>
  <si>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</si>
  <si>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</si>
  <si>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</si>
  <si>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</si>
  <si>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</si>
  <si>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</si>
  <si>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</si>
  <si>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</si>
  <si>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</si>
  <si>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</si>
  <si>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</si>
  <si>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</si>
  <si>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</si>
  <si>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</si>
  <si>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</si>
  <si>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</si>
  <si>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</si>
  <si>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</si>
  <si>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</si>
  <si>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</si>
  <si>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</si>
  <si>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</si>
  <si>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</si>
  <si>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</si>
  <si>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</si>
  <si>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</si>
  <si>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</si>
  <si>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</si>
  <si>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</si>
  <si>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</si>
  <si>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</si>
  <si>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</si>
  <si>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</si>
  <si>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</si>
  <si>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</si>
  <si>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</si>
  <si>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</si>
  <si>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</si>
  <si>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</si>
  <si>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</si>
  <si>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</si>
  <si>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</si>
  <si>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</si>
  <si>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</si>
  <si>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</si>
  <si>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</si>
  <si>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</si>
  <si>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</si>
  <si>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</si>
  <si>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</si>
  <si>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</si>
  <si>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</si>
  <si>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</si>
  <si>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</si>
  <si>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</si>
  <si>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</si>
  <si>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</si>
  <si>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</si>
  <si>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</si>
  <si>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</si>
  <si>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</si>
  <si>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</si>
  <si>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</si>
  <si>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</si>
  <si>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</si>
  <si>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</si>
  <si>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</si>
  <si>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</si>
  <si>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</si>
  <si>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</si>
  <si>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</si>
  <si>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</si>
  <si>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</si>
  <si>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</si>
  <si>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</si>
  <si>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</si>
  <si>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</si>
  <si>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</si>
  <si>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</si>
  <si>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</si>
  <si>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</si>
  <si>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</si>
  <si>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</si>
  <si>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</si>
  <si>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</si>
  <si>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</si>
  <si>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</si>
  <si>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</si>
  <si>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</si>
  <si>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</si>
  <si>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</si>
  <si>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</si>
  <si>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</si>
  <si>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</si>
  <si>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</si>
  <si>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</si>
  <si>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</si>
  <si>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</si>
  <si>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</si>
  <si>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</si>
  <si>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</si>
  <si>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</si>
  <si>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</si>
  <si>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</si>
  <si>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</si>
  <si>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</si>
  <si>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</si>
  <si>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</si>
  <si>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</si>
  <si>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</si>
  <si>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</si>
  <si>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</si>
  <si>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</si>
  <si>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</si>
  <si>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</si>
  <si>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</si>
  <si>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</si>
  <si>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</si>
  <si>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</si>
  <si>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</si>
  <si>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</si>
  <si>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</si>
  <si>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</si>
  <si>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</si>
  <si>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</si>
  <si>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</si>
  <si>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</si>
  <si>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</si>
  <si>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</si>
  <si>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</si>
  <si>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</si>
  <si>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</si>
  <si>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</si>
  <si>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</si>
  <si>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</si>
  <si>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</si>
  <si>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</si>
  <si>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</si>
  <si>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</si>
  <si>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</si>
  <si>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</si>
  <si>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</si>
  <si>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</si>
  <si>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</si>
  <si>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</si>
  <si>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</si>
  <si>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</si>
  <si>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</si>
  <si>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</si>
  <si>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</si>
  <si>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</si>
  <si>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</si>
  <si>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</si>
  <si>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</si>
  <si>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</si>
  <si>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</si>
  <si>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</si>
  <si>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</si>
  <si>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</si>
  <si>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</si>
  <si>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</si>
  <si>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</si>
  <si>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</si>
  <si>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</si>
  <si>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</si>
  <si>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</si>
  <si>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</si>
  <si>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</si>
  <si>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</si>
  <si>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</si>
  <si>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</si>
  <si>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</si>
  <si>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</si>
  <si>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</si>
  <si>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</si>
  <si>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</si>
  <si>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</si>
  <si>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</si>
  <si>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</si>
  <si>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</si>
  <si>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</si>
  <si>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</si>
  <si>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</si>
  <si>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</si>
  <si>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</si>
  <si>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</si>
  <si>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</si>
  <si>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</si>
  <si>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</si>
  <si>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</si>
  <si>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</si>
  <si>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</si>
  <si>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</si>
  <si>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</si>
  <si>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</si>
  <si>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</si>
  <si>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</si>
  <si>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</si>
  <si>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</si>
  <si>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</si>
  <si>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</si>
  <si>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</si>
  <si>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</si>
  <si>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</si>
  <si>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</si>
  <si>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</si>
  <si>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</si>
  <si>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</si>
  <si>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</si>
  <si>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</si>
  <si>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</si>
  <si>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</si>
  <si>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</si>
  <si>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</si>
  <si>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</si>
  <si>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</si>
  <si>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</si>
  <si>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</si>
  <si>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</si>
  <si>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</si>
  <si>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</si>
  <si>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</si>
  <si>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</si>
  <si>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</si>
  <si>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</si>
  <si>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</si>
  <si>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</si>
  <si>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</si>
  <si>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</si>
  <si>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</si>
  <si>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</si>
  <si>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</si>
  <si>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</si>
  <si>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</si>
  <si>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</si>
  <si>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</si>
  <si>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</si>
  <si>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</si>
  <si>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</si>
  <si>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</si>
  <si>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</si>
  <si>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</si>
  <si>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</si>
  <si>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</si>
  <si>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</si>
  <si>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</si>
  <si>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</si>
  <si>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</si>
  <si>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</si>
  <si>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</si>
  <si>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</si>
  <si>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</si>
  <si>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</si>
  <si>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</si>
  <si>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</si>
  <si>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</si>
  <si>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</si>
  <si>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</si>
  <si>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</si>
  <si>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</si>
  <si>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</si>
  <si>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</si>
  <si>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</si>
  <si>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</si>
  <si>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</si>
  <si>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</si>
  <si>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</si>
  <si>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</si>
  <si>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</si>
  <si>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</si>
  <si>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</si>
  <si>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</si>
  <si>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</si>
  <si>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</si>
  <si>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</si>
  <si>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</si>
  <si>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</si>
  <si>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</si>
  <si>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</si>
  <si>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</si>
  <si>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</si>
  <si>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</si>
  <si>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</si>
  <si>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</si>
  <si>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</si>
  <si>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</si>
  <si>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</si>
  <si>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</si>
  <si>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</si>
  <si>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</si>
  <si>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</si>
  <si>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</si>
  <si>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</si>
  <si>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</si>
  <si>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</si>
  <si>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</si>
  <si>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</si>
  <si>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</si>
  <si>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</si>
  <si>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</si>
  <si>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</si>
  <si>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</si>
  <si>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</si>
  <si>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</si>
  <si>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</si>
  <si>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</si>
  <si>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</si>
  <si>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</si>
  <si>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</si>
  <si>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</si>
  <si>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</si>
  <si>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</si>
  <si>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</si>
  <si>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</si>
  <si>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</si>
  <si>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</si>
  <si>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</si>
  <si>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</si>
  <si>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</si>
  <si>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</si>
  <si>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</si>
  <si>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</si>
  <si>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</si>
  <si>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</si>
  <si>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</si>
  <si>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</si>
  <si>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</si>
  <si>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</si>
  <si>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</si>
  <si>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</si>
  <si>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</si>
  <si>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</si>
  <si>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</si>
  <si>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</si>
  <si>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</si>
  <si>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</si>
  <si>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</si>
  <si>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</si>
  <si>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</si>
  <si>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</si>
  <si>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</si>
  <si>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</si>
  <si>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</si>
  <si>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</si>
  <si>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</si>
  <si>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</si>
  <si>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</si>
  <si>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</si>
  <si>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</si>
  <si>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</si>
  <si>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</si>
  <si>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</si>
  <si>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</si>
  <si>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</si>
  <si>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</si>
  <si>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</si>
  <si>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</si>
  <si>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</si>
  <si>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</si>
  <si>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</si>
  <si>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</si>
  <si>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</si>
  <si>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</si>
  <si>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</si>
  <si>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</si>
  <si>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</si>
  <si>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</si>
  <si>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</si>
  <si>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</si>
  <si>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</si>
  <si>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</si>
  <si>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</si>
  <si>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</si>
  <si>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</si>
  <si>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</si>
  <si>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</si>
  <si>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</si>
  <si>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</si>
  <si>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</si>
  <si>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</si>
  <si>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</si>
  <si>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</si>
  <si>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</si>
  <si>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</si>
  <si>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</si>
  <si>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</si>
  <si>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</si>
  <si>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</si>
  <si>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</si>
  <si>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</si>
  <si>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</si>
  <si>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</si>
  <si>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</si>
  <si>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</si>
  <si>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</si>
  <si>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</si>
  <si>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</si>
  <si>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</si>
  <si>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</si>
  <si>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</si>
  <si>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</si>
  <si>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</si>
  <si>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</si>
  <si>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</si>
  <si>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</si>
  <si>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</si>
  <si>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</si>
  <si>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</si>
  <si>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</si>
  <si>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</si>
  <si>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</si>
  <si>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</si>
  <si>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</si>
  <si>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</si>
  <si>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</si>
  <si>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</si>
  <si>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</si>
  <si>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</si>
  <si>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</si>
  <si>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</si>
  <si>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</si>
  <si>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</si>
  <si>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</si>
  <si>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</si>
  <si>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</si>
  <si>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</si>
  <si>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</si>
  <si>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</si>
  <si>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</si>
  <si>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</si>
  <si>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</si>
  <si>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</si>
  <si>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</si>
  <si>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</si>
  <si>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</si>
  <si>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</si>
  <si>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</si>
  <si>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</si>
  <si>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</si>
  <si>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</si>
  <si>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</si>
  <si>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</si>
  <si>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</si>
  <si>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</si>
  <si>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</si>
  <si>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</si>
  <si>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</si>
  <si>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</si>
  <si>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</si>
  <si>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</si>
  <si>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</si>
  <si>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</si>
  <si>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</si>
  <si>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</si>
  <si>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</si>
  <si>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</si>
  <si>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</si>
  <si>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</si>
  <si>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</si>
  <si>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</si>
  <si>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</si>
  <si>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</si>
  <si>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</si>
  <si>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</si>
  <si>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</si>
  <si>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</si>
  <si>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</si>
  <si>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</si>
  <si>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</si>
  <si>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</si>
  <si>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</si>
  <si>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</si>
  <si>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</si>
  <si>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</si>
  <si>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</si>
  <si>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</si>
  <si>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</si>
  <si>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</si>
  <si>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</si>
  <si>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</si>
  <si>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</si>
  <si>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</si>
  <si>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</si>
  <si>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</si>
  <si>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</si>
  <si>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</si>
  <si>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</si>
  <si>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</si>
  <si>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</si>
  <si>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</si>
  <si>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</si>
  <si>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</si>
  <si>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</si>
  <si>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</si>
  <si>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</si>
  <si>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</si>
  <si>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</si>
  <si>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</si>
  <si>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</si>
  <si>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</si>
  <si>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</si>
  <si>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</si>
  <si>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</si>
  <si>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</si>
  <si>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</si>
  <si>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</si>
  <si>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</si>
  <si>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</si>
  <si>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</si>
  <si>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</si>
  <si>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</si>
  <si>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</si>
  <si>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</si>
  <si>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</si>
  <si>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</si>
  <si>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</si>
  <si>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</si>
  <si>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</si>
  <si>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</si>
  <si>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</si>
  <si>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</si>
  <si>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</si>
  <si>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</si>
  <si>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</si>
  <si>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</si>
  <si>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</si>
  <si>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</si>
  <si>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</si>
  <si>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</si>
  <si>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</si>
  <si>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</si>
  <si>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</si>
  <si>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</si>
  <si>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</si>
  <si>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</si>
  <si>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</si>
  <si>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</si>
  <si>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</si>
  <si>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</si>
  <si>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</si>
  <si>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</si>
  <si>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</si>
  <si>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</si>
  <si>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</si>
  <si>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</si>
  <si>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</si>
  <si>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</si>
  <si>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</si>
  <si>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</si>
  <si>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</si>
  <si>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</si>
  <si>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</si>
  <si>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</si>
  <si>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</si>
  <si>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</si>
  <si>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</si>
  <si>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</si>
  <si>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</si>
  <si>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</si>
  <si>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</si>
  <si>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</si>
  <si>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</si>
  <si>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</si>
  <si>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</si>
  <si>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</si>
  <si>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</si>
  <si>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</si>
  <si>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</si>
  <si>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</si>
  <si>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</si>
  <si>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</si>
  <si>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</si>
  <si>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</si>
  <si>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</si>
  <si>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</si>
  <si>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</si>
  <si>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</si>
  <si>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</si>
  <si>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</si>
  <si>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</si>
  <si>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</si>
  <si>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</si>
  <si>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</si>
  <si>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</si>
  <si>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</si>
  <si>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</si>
  <si>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</si>
  <si>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</si>
  <si>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</si>
  <si>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</si>
  <si>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</si>
  <si>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</si>
  <si>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</si>
  <si>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</si>
  <si>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</si>
  <si>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</si>
  <si>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</si>
  <si>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</si>
  <si>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</si>
  <si>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</si>
  <si>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</si>
  <si>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</si>
  <si>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</si>
  <si>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</si>
  <si>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</si>
  <si>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</si>
  <si>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</si>
  <si>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</si>
  <si>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</si>
  <si>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</si>
  <si>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</si>
  <si>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</si>
  <si>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</si>
  <si>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</si>
  <si>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</si>
  <si>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</si>
  <si>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</si>
  <si>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</si>
  <si>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</si>
  <si>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</si>
  <si>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</si>
  <si>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</si>
  <si>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</si>
  <si>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</si>
  <si>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</si>
  <si>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</si>
  <si>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</si>
  <si>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</si>
  <si>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</si>
  <si>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</si>
  <si>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</si>
  <si>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</si>
  <si>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</si>
  <si>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</si>
  <si>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</si>
  <si>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</si>
  <si>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</si>
  <si>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</si>
  <si>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</si>
  <si>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</si>
  <si>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</si>
  <si>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</si>
  <si>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</si>
  <si>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</si>
  <si>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</si>
  <si>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</si>
  <si>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</si>
  <si>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</si>
  <si>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</si>
  <si>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</si>
  <si>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</si>
  <si>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</si>
  <si>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</si>
  <si>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</si>
  <si>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</si>
  <si>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</si>
  <si>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</si>
  <si>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</si>
  <si>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</si>
  <si>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</si>
  <si>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</si>
  <si>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</si>
  <si>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</si>
  <si>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</si>
  <si>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</si>
  <si>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</si>
  <si>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</si>
  <si>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</si>
  <si>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</si>
  <si>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</si>
  <si>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</si>
  <si>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</si>
  <si>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</si>
  <si>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</si>
  <si>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</si>
  <si>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</si>
  <si>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</si>
  <si>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</si>
  <si>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</si>
  <si>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</si>
  <si>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</si>
  <si>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</si>
  <si>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</si>
  <si>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</si>
  <si>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</si>
  <si>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</si>
  <si>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</si>
  <si>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</si>
  <si>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</si>
  <si>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</si>
  <si>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</si>
  <si>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</si>
  <si>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</si>
  <si>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</si>
  <si>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</si>
  <si>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</si>
  <si>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</si>
  <si>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</si>
  <si>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</si>
  <si>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</si>
  <si>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</si>
  <si>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</si>
  <si>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</si>
  <si>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</si>
  <si>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</si>
  <si>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</si>
  <si>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</si>
  <si>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</si>
  <si>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</si>
  <si>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</si>
  <si>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</si>
  <si>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</si>
  <si>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</si>
  <si>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</si>
  <si>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</si>
  <si>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</si>
  <si>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</si>
  <si>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</si>
  <si>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</si>
  <si>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</si>
  <si>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</si>
  <si>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</si>
  <si>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</si>
  <si>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</si>
  <si>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</si>
  <si>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</si>
  <si>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</si>
  <si>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</si>
  <si>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</si>
  <si>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</si>
  <si>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</si>
  <si>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</si>
  <si>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</si>
  <si>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</si>
  <si>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</si>
  <si>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</si>
  <si>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</si>
  <si>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</si>
  <si>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</si>
  <si>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</si>
  <si>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</si>
  <si>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</si>
  <si>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</si>
  <si>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</si>
  <si>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</si>
  <si>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</si>
  <si>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</si>
  <si>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</si>
  <si>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</si>
  <si>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</si>
  <si>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</si>
  <si>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</si>
  <si>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</si>
  <si>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</si>
  <si>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</si>
  <si>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</si>
  <si>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</si>
  <si>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</si>
  <si>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</si>
  <si>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</si>
  <si>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</si>
  <si>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</si>
  <si>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</si>
  <si>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</si>
  <si>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</si>
  <si>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</si>
  <si>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</si>
  <si>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</si>
  <si>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</si>
  <si>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</si>
  <si>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</si>
  <si>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</si>
  <si>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</si>
  <si>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</si>
  <si>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</si>
  <si>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</si>
  <si>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</si>
  <si>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</si>
  <si>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</si>
  <si>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</si>
  <si>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</si>
  <si>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</si>
  <si>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</si>
  <si>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</si>
  <si>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</si>
  <si>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</si>
  <si>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</si>
  <si>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</si>
  <si>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</si>
  <si>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</si>
  <si>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</si>
  <si>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</si>
  <si>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</si>
  <si>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</si>
  <si>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</si>
  <si>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</si>
  <si>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</si>
  <si>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</si>
  <si>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</si>
  <si>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</si>
  <si>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</si>
  <si>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</si>
  <si>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</si>
  <si>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</si>
  <si>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</si>
  <si>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</si>
  <si>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</si>
  <si>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</si>
  <si>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</si>
  <si>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</si>
  <si>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</si>
  <si>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</si>
  <si>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</si>
  <si>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</si>
  <si>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</si>
  <si>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</si>
  <si>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</si>
  <si>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</si>
  <si>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</si>
  <si>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</si>
  <si>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</si>
  <si>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</si>
  <si>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</si>
  <si>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</si>
  <si>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</si>
  <si>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</si>
  <si>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</si>
  <si>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</si>
  <si>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</si>
  <si>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</si>
  <si>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</si>
  <si>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</si>
  <si>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</si>
  <si>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</si>
  <si>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</si>
  <si>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</si>
  <si>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</si>
  <si>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</si>
  <si>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</si>
  <si>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</si>
  <si>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</si>
  <si>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</si>
  <si>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</si>
  <si>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</si>
  <si>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</si>
  <si>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</si>
  <si>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</si>
  <si>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</si>
  <si>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</si>
  <si>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</si>
  <si>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</si>
  <si>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</si>
  <si>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</si>
  <si>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</si>
  <si>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</si>
  <si>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</si>
  <si>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</si>
  <si>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</si>
  <si>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</si>
  <si>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</si>
  <si>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</si>
  <si>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</si>
  <si>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</si>
  <si>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</si>
  <si>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</si>
  <si>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</si>
  <si>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</si>
  <si>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</si>
  <si>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</si>
  <si>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</si>
  <si>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</si>
  <si>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</si>
  <si>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</si>
  <si>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</si>
  <si>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</si>
  <si>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</si>
  <si>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</si>
  <si>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</si>
  <si>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</si>
  <si>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</si>
  <si>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</si>
  <si>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</si>
  <si>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</si>
  <si>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</si>
  <si>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</si>
  <si>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</si>
  <si>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</si>
  <si>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</si>
  <si>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</si>
  <si>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</si>
  <si>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</si>
  <si>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</si>
  <si>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</si>
  <si>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</si>
  <si>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</si>
  <si>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</si>
  <si>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</si>
  <si>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</si>
  <si>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</si>
  <si>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</si>
  <si>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</si>
  <si>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</si>
  <si>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</si>
  <si>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</si>
  <si>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</si>
  <si>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</si>
  <si>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</si>
  <si>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</si>
  <si>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</si>
  <si>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</si>
  <si>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</si>
  <si>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</si>
  <si>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</si>
  <si>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</si>
  <si>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</si>
  <si>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</si>
  <si>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</si>
  <si>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</si>
  <si>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</si>
  <si>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</si>
  <si>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</si>
  <si>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</si>
  <si>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</si>
  <si>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</si>
  <si>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</si>
  <si>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</si>
  <si>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</si>
  <si>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</si>
  <si>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</si>
  <si>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</si>
  <si>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</si>
  <si>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</si>
  <si>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</si>
  <si>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</si>
  <si>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</si>
  <si>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</si>
  <si>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</si>
  <si>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</si>
  <si>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</si>
  <si>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</si>
  <si>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</si>
  <si>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</si>
  <si>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</si>
  <si>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</si>
  <si>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</si>
  <si>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</si>
  <si>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</si>
  <si>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</si>
  <si>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</si>
  <si>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</si>
  <si>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</si>
  <si>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</si>
  <si>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</si>
  <si>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</si>
  <si>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</si>
  <si>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</si>
  <si>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</si>
  <si>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</si>
  <si>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</si>
  <si>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</si>
  <si>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</si>
  <si>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</si>
  <si>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</si>
  <si>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</si>
  <si>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</si>
  <si>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</si>
  <si>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</si>
  <si>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</si>
  <si>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</si>
  <si>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</si>
  <si>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</si>
  <si>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</si>
  <si>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</si>
  <si>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</si>
  <si>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</si>
  <si>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</si>
  <si>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</si>
  <si>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</si>
  <si>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</si>
  <si>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</si>
  <si>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</si>
  <si>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</si>
  <si>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</si>
  <si>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</si>
  <si>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</si>
  <si>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</si>
  <si>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</si>
  <si>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</si>
  <si>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</si>
  <si>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</si>
  <si>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</si>
  <si>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</si>
  <si>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</si>
  <si>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</si>
  <si>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</si>
  <si>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</si>
  <si>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</si>
  <si>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</si>
  <si>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</si>
  <si>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</si>
  <si>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</si>
  <si>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</si>
  <si>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</si>
  <si>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</si>
  <si>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</si>
  <si>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</si>
  <si>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</si>
  <si>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</si>
  <si>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</si>
  <si>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</si>
  <si>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</si>
  <si>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</si>
  <si>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</si>
  <si>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</si>
  <si>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</si>
  <si>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</si>
  <si>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</si>
  <si>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</si>
  <si>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</si>
  <si>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</si>
  <si>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</si>
  <si>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</si>
  <si>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</si>
  <si>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</si>
  <si>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</si>
  <si>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</si>
  <si>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</si>
  <si>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</si>
  <si>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</si>
  <si>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</si>
  <si>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</si>
  <si>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</si>
  <si>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</si>
  <si>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</si>
  <si>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</si>
  <si>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</si>
  <si>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</si>
  <si>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</si>
  <si>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</si>
  <si>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</si>
  <si>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</si>
  <si>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</si>
  <si>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</si>
  <si>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</si>
  <si>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</si>
  <si>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</si>
  <si>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</si>
  <si>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</si>
  <si>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</si>
  <si>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</si>
  <si>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</si>
  <si>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</si>
  <si>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</si>
  <si>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</si>
  <si>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</si>
  <si>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</si>
  <si>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</si>
  <si>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</si>
  <si>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</si>
  <si>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</si>
  <si>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</si>
  <si>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</si>
  <si>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</si>
  <si>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</si>
  <si>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</si>
  <si>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</si>
  <si>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</si>
  <si>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</si>
  <si>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</si>
  <si>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</si>
  <si>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</si>
  <si>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</si>
  <si>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</si>
  <si>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</si>
  <si>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</si>
  <si>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</si>
  <si>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</si>
  <si>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</si>
  <si>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</si>
  <si>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</si>
  <si>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</si>
  <si>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</si>
  <si>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</si>
  <si>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</si>
  <si>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</si>
  <si>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</si>
  <si>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</si>
  <si>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</si>
  <si>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</si>
  <si>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</si>
  <si>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</si>
  <si>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</si>
  <si>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</si>
  <si>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</si>
  <si>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</si>
  <si>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</si>
  <si>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</si>
  <si>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</si>
  <si>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</si>
  <si>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</si>
  <si>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</si>
  <si>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</si>
  <si>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</si>
  <si>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</si>
  <si>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</si>
  <si>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</si>
  <si>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</si>
  <si>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</si>
  <si>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</si>
  <si>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</si>
  <si>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</si>
  <si>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</si>
  <si>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</si>
  <si>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</si>
  <si>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</si>
  <si>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</si>
  <si>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</si>
  <si>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</si>
  <si>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</si>
  <si>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</si>
  <si>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</si>
  <si>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</si>
  <si>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</si>
  <si>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</si>
  <si>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</si>
  <si>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</si>
  <si>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</si>
  <si>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</si>
  <si>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</si>
  <si>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</si>
  <si>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</si>
  <si>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</si>
  <si>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</si>
  <si>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</si>
  <si>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</si>
  <si>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</si>
  <si>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</si>
  <si>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</si>
  <si>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</si>
  <si>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</si>
  <si>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</si>
  <si>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</si>
  <si>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</si>
  <si>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</si>
  <si>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</si>
  <si>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</si>
  <si>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</si>
  <si>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</si>
  <si>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</si>
  <si>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</si>
  <si>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</si>
  <si>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</si>
  <si>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</si>
  <si>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</si>
  <si>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</si>
  <si>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</si>
  <si>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</si>
  <si>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</si>
  <si>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</si>
  <si>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</si>
  <si>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</si>
  <si>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</si>
  <si>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</si>
  <si>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</si>
  <si>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</si>
  <si>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</si>
  <si>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</si>
  <si>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</si>
  <si>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</si>
  <si>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</si>
  <si>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</si>
  <si>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</si>
  <si>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</si>
  <si>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</si>
  <si>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</si>
  <si>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</si>
  <si>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</si>
  <si>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</si>
  <si>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</si>
  <si>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</si>
  <si>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</si>
  <si>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</si>
  <si>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</si>
  <si>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</si>
  <si>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</si>
  <si>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</si>
  <si>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</si>
  <si>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</si>
  <si>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</si>
  <si>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</si>
  <si>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</si>
  <si>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</si>
  <si>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</si>
  <si>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</si>
  <si>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</si>
  <si>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</si>
  <si>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</si>
  <si>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</si>
  <si>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</si>
  <si>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</si>
  <si>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</si>
  <si>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</si>
  <si>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</si>
  <si>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</si>
  <si>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</si>
  <si>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</si>
  <si>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</si>
  <si>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</si>
  <si>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</si>
  <si>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</si>
  <si>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</si>
  <si>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</si>
  <si>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</si>
  <si>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</si>
  <si>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</si>
  <si>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</si>
  <si>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</si>
  <si>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</si>
  <si>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</si>
  <si>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</si>
  <si>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</si>
  <si>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</si>
  <si>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</si>
  <si>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</si>
  <si>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</si>
  <si>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</si>
  <si>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</si>
  <si>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</si>
  <si>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</si>
  <si>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</si>
  <si>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</si>
  <si>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</si>
  <si>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</si>
  <si>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</si>
  <si>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</si>
  <si>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</si>
  <si>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</si>
  <si>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</si>
  <si>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</si>
  <si>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</si>
  <si>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</si>
  <si>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</si>
  <si>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</si>
  <si>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</si>
  <si>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</si>
  <si>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</si>
  <si>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</si>
  <si>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</si>
  <si>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</si>
  <si>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</si>
  <si>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</si>
  <si>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</si>
  <si>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</si>
  <si>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</si>
  <si>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</si>
  <si>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</si>
  <si>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</si>
  <si>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</si>
  <si>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</si>
  <si>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</si>
  <si>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</si>
  <si>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</si>
  <si>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</si>
  <si>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</si>
  <si>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</si>
  <si>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</si>
  <si>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</si>
  <si>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</si>
  <si>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</si>
  <si>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</si>
  <si>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</si>
  <si>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</si>
  <si>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</si>
  <si>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</si>
  <si>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</si>
  <si>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</si>
  <si>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</si>
  <si>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</si>
  <si>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</si>
  <si>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</si>
  <si>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</si>
  <si>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</si>
  <si>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</si>
  <si>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</si>
  <si>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</si>
  <si>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</si>
  <si>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</si>
  <si>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</si>
  <si>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</si>
  <si>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</si>
  <si>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</si>
  <si>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</si>
  <si>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</si>
  <si>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</si>
  <si>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</si>
  <si>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</si>
  <si>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</si>
  <si>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</si>
  <si>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</si>
  <si>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</si>
  <si>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</si>
  <si>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</si>
  <si>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</si>
  <si>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</si>
  <si>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</si>
  <si>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</si>
  <si>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</si>
  <si>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</si>
  <si>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</si>
  <si>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</si>
  <si>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</si>
  <si>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</si>
  <si>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</si>
  <si>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</si>
  <si>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</si>
  <si>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</si>
  <si>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</si>
  <si>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</si>
  <si>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</si>
  <si>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</si>
  <si>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</si>
  <si>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</si>
  <si>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</si>
  <si>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</si>
  <si>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</si>
  <si>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</si>
  <si>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</si>
  <si>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</si>
  <si>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</si>
  <si>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</si>
  <si>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</si>
  <si>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</si>
  <si>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</si>
  <si>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</si>
  <si>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</si>
  <si>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</si>
  <si>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</si>
  <si>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</si>
  <si>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</si>
  <si>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</si>
  <si>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</si>
  <si>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</si>
  <si>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</si>
  <si>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</si>
  <si>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</si>
  <si>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</si>
  <si>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</si>
  <si>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</si>
  <si>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</si>
  <si>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</si>
  <si>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</si>
  <si>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</si>
  <si>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</si>
  <si>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</si>
  <si>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</si>
  <si>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</si>
  <si>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</si>
  <si>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</si>
  <si>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</si>
  <si>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</si>
  <si>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</si>
  <si>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</si>
  <si>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</si>
  <si>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</si>
  <si>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</si>
  <si>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</si>
  <si>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</si>
  <si>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</si>
  <si>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</si>
  <si>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</si>
  <si>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</si>
  <si>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</si>
  <si>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</si>
  <si>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</si>
  <si>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</si>
  <si>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</si>
  <si>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</si>
  <si>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</si>
  <si>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</si>
  <si>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</si>
  <si>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</si>
  <si>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</si>
  <si>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</si>
  <si>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</si>
  <si>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</si>
  <si>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</si>
  <si>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</si>
  <si>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</si>
  <si>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</si>
  <si>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</si>
  <si>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</si>
  <si>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</si>
  <si>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</si>
  <si>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</si>
  <si>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</si>
  <si>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</si>
  <si>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</si>
  <si>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</si>
  <si>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</si>
  <si>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</si>
  <si>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</si>
  <si>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</si>
  <si>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</si>
  <si>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</si>
  <si>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</si>
  <si>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</si>
  <si>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</si>
  <si>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</si>
  <si>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</si>
  <si>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</si>
  <si>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</si>
  <si>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</si>
  <si>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</si>
  <si>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</si>
  <si>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</si>
  <si>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</si>
  <si>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</si>
  <si>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</si>
  <si>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</si>
  <si>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</si>
  <si>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</si>
  <si>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</si>
  <si>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</si>
  <si>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</si>
  <si>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</si>
  <si>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</si>
  <si>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</si>
  <si>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</si>
  <si>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</si>
  <si>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</si>
  <si>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</si>
  <si>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</si>
  <si>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</si>
  <si>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</si>
  <si>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</si>
  <si>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</si>
  <si>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</si>
  <si>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</si>
  <si>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</si>
  <si>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</si>
  <si>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</si>
  <si>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</si>
  <si>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</si>
  <si>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</si>
  <si>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</si>
  <si>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</si>
  <si>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</si>
  <si>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</si>
  <si>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</si>
  <si>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</si>
  <si>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</si>
  <si>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</si>
  <si>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</si>
  <si>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</si>
  <si>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</si>
  <si>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</si>
  <si>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</si>
  <si>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</si>
  <si>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</si>
  <si>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</si>
  <si>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</si>
  <si>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</si>
  <si>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</si>
  <si>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</si>
  <si>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</si>
  <si>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</si>
  <si>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</si>
  <si>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</si>
  <si>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</si>
  <si>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</si>
  <si>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</si>
  <si>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</si>
  <si>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</si>
  <si>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</si>
  <si>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</si>
  <si>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</si>
  <si>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</si>
  <si>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</si>
  <si>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</si>
  <si>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</si>
  <si>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</si>
  <si>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</si>
  <si>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</si>
  <si>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</si>
  <si>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</si>
  <si>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</si>
  <si>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</si>
  <si>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</si>
  <si>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</si>
  <si>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</si>
  <si>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</si>
  <si>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</si>
  <si>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</si>
  <si>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</si>
  <si>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</si>
  <si>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</si>
  <si>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</si>
  <si>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</si>
  <si>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</si>
  <si>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</si>
  <si>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</si>
  <si>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</si>
  <si>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</si>
  <si>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</si>
  <si>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</si>
  <si>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</si>
  <si>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</si>
  <si>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</si>
  <si>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</si>
  <si>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</si>
  <si>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</si>
  <si>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</si>
  <si>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</si>
  <si>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</si>
  <si>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</si>
  <si>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</si>
  <si>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</si>
  <si>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</si>
  <si>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</si>
  <si>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</si>
  <si>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</si>
  <si>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</si>
  <si>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</si>
  <si>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</si>
  <si>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</si>
  <si>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</si>
  <si>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</si>
  <si>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</si>
  <si>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</si>
  <si>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</si>
  <si>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</si>
  <si>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</si>
  <si>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</si>
  <si>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</si>
  <si>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</si>
  <si>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</si>
  <si>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</si>
  <si>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</si>
  <si>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</si>
  <si>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</si>
  <si>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</si>
  <si>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</si>
  <si>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</si>
  <si>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</si>
  <si>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</si>
  <si>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</si>
  <si>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</si>
  <si>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</si>
  <si>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</si>
  <si>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</si>
  <si>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</si>
  <si>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</si>
  <si>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</si>
  <si>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</si>
  <si>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</si>
  <si>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</si>
  <si>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</si>
  <si>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</si>
  <si>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</si>
  <si>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</si>
  <si>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</si>
  <si>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</si>
  <si>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</si>
  <si>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</si>
  <si>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</si>
  <si>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</si>
  <si>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</si>
  <si>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</si>
  <si>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</si>
  <si>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</si>
  <si>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</si>
  <si>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</si>
  <si>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</si>
  <si>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</si>
  <si>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</si>
  <si>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</si>
  <si>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</si>
  <si>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</si>
  <si>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</si>
  <si>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</si>
  <si>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</si>
  <si>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</si>
  <si>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</si>
  <si>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</si>
  <si>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</si>
  <si>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</si>
  <si>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</si>
  <si>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</si>
  <si>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</si>
  <si>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</si>
  <si>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</si>
  <si>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</si>
  <si>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</si>
  <si>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</si>
  <si>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</si>
  <si>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</si>
  <si>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</si>
  <si>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</si>
  <si>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</si>
  <si>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</si>
  <si>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</si>
  <si>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</si>
  <si>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</si>
  <si>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</si>
  <si>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</si>
  <si>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</si>
  <si>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</si>
  <si>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</si>
  <si>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</si>
  <si>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</si>
  <si>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</si>
  <si>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</si>
  <si>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</si>
  <si>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</si>
  <si>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</si>
  <si>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</si>
  <si>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</si>
  <si>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</si>
  <si>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</si>
  <si>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</si>
  <si>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</si>
  <si>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</si>
  <si>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</si>
  <si>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</si>
  <si>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</si>
  <si>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</si>
  <si>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</si>
  <si>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</si>
  <si>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</si>
  <si>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</si>
  <si>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</si>
  <si>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</si>
  <si>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</si>
  <si>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</si>
  <si>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</si>
  <si>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</si>
  <si>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</si>
  <si>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</si>
  <si>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</si>
  <si>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</si>
  <si>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</si>
  <si>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</si>
  <si>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</si>
  <si>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</si>
  <si>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</si>
  <si>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</si>
  <si>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</si>
  <si>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</si>
  <si>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</si>
  <si>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</si>
  <si>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</si>
  <si>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</si>
  <si>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</si>
  <si>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</si>
  <si>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</si>
  <si>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</si>
  <si>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</si>
  <si>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</si>
  <si>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</si>
  <si>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</si>
  <si>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</si>
  <si>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</si>
  <si>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</si>
  <si>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</si>
  <si>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</si>
  <si>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</si>
  <si>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</si>
  <si>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</si>
  <si>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</si>
  <si>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</si>
  <si>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</si>
  <si>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</si>
  <si>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</si>
  <si>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</si>
  <si>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</si>
  <si>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</si>
  <si>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</si>
  <si>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</si>
  <si>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</si>
  <si>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</si>
  <si>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</si>
  <si>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</si>
  <si>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</si>
  <si>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</si>
  <si>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</si>
  <si>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</si>
  <si>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</si>
  <si>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</si>
  <si>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</si>
  <si>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</si>
  <si>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</si>
  <si>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</si>
  <si>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</si>
  <si>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</si>
  <si>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</si>
  <si>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</si>
  <si>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</si>
  <si>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</si>
  <si>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</si>
  <si>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</si>
  <si>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</si>
  <si>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</si>
  <si>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</si>
  <si>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</si>
  <si>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</si>
  <si>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</si>
  <si>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</si>
  <si>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</si>
  <si>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</si>
  <si>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</si>
  <si>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</si>
  <si>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</si>
  <si>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</si>
  <si>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</si>
  <si>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</si>
  <si>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</si>
  <si>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</si>
  <si>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</si>
  <si>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</si>
  <si>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</si>
  <si>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</si>
  <si>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</si>
  <si>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</si>
  <si>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</si>
  <si>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</si>
  <si>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</si>
  <si>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</si>
  <si>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</si>
  <si>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</si>
  <si>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</si>
  <si>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</si>
  <si>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</si>
  <si>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</si>
  <si>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</si>
  <si>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</si>
  <si>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</si>
  <si>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</si>
  <si>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</si>
  <si>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</si>
  <si>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</si>
  <si>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</si>
  <si>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</si>
  <si>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</si>
  <si>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</si>
  <si>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</si>
  <si>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</si>
  <si>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</si>
  <si>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</si>
  <si>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</si>
  <si>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</si>
  <si>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</si>
  <si>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</si>
  <si>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</si>
  <si>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</si>
  <si>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</si>
  <si>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</si>
  <si>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</si>
  <si>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</si>
  <si>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</si>
  <si>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</si>
  <si>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</si>
  <si>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</si>
  <si>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</si>
  <si>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</si>
  <si>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</si>
  <si>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</si>
  <si>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</si>
  <si>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</si>
  <si>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</si>
  <si>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</si>
  <si>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</si>
  <si>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</si>
  <si>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</si>
  <si>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</si>
  <si>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</si>
  <si>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</si>
  <si>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</si>
  <si>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</si>
  <si>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</si>
  <si>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</si>
  <si>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</si>
  <si>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</si>
  <si>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</si>
  <si>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</si>
  <si>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</si>
  <si>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</si>
  <si>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</si>
  <si>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</si>
  <si>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</si>
  <si>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</si>
  <si>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</si>
  <si>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</si>
  <si>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</si>
  <si>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</si>
  <si>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</si>
  <si>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</si>
  <si>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</si>
  <si>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</si>
  <si>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</si>
  <si>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</si>
  <si>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</si>
  <si>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</si>
  <si>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</si>
  <si>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</si>
  <si>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</si>
  <si>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</si>
  <si>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</si>
  <si>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</si>
  <si>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</si>
  <si>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</si>
  <si>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</si>
  <si>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</si>
  <si>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</si>
  <si>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</si>
  <si>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</si>
  <si>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</si>
  <si>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</si>
  <si>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</si>
  <si>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</si>
  <si>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</si>
  <si>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</si>
  <si>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</si>
  <si>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</si>
  <si>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</si>
  <si>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</si>
  <si>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</si>
  <si>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</si>
  <si>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</si>
  <si>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</si>
  <si>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</si>
  <si>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</si>
  <si>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</si>
  <si>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</si>
  <si>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</si>
  <si>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</si>
  <si>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</si>
  <si>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</si>
  <si>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</si>
  <si>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</si>
  <si>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</si>
  <si>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</si>
  <si>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</si>
  <si>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</si>
  <si>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</si>
  <si>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</si>
  <si>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</si>
  <si>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</si>
  <si>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</si>
  <si>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</si>
  <si>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</si>
  <si>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</si>
  <si>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</si>
  <si>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</si>
  <si>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</si>
  <si>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</si>
  <si>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</si>
  <si>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</si>
  <si>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</si>
  <si>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</si>
  <si>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</si>
  <si>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</si>
  <si>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</si>
  <si>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</si>
  <si>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</si>
  <si>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</si>
  <si>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</si>
  <si>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</si>
  <si>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</si>
  <si>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</si>
  <si>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</si>
  <si>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</si>
  <si>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</si>
  <si>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</si>
  <si>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</si>
  <si>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</si>
  <si>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</si>
  <si>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</si>
  <si>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</si>
  <si>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</si>
  <si>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</si>
  <si>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</si>
  <si>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</si>
  <si>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</si>
  <si>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</si>
  <si>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</si>
  <si>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</si>
  <si>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</si>
  <si>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</si>
  <si>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</si>
  <si>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</si>
  <si>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</si>
  <si>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</si>
  <si>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</si>
  <si>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</si>
  <si>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</si>
  <si>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</si>
  <si>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</si>
  <si>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</si>
  <si>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</si>
  <si>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</si>
  <si>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</si>
  <si>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</si>
  <si>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</si>
  <si>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</si>
  <si>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</si>
  <si>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</si>
  <si>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</si>
  <si>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</si>
  <si>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</si>
  <si>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</si>
  <si>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</si>
  <si>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</si>
  <si>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</si>
  <si>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</si>
  <si>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</si>
  <si>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</si>
  <si>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</si>
  <si>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</si>
  <si>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</si>
  <si>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</si>
  <si>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</si>
  <si>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</si>
  <si>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</si>
  <si>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</si>
  <si>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</si>
  <si>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</si>
  <si>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</si>
  <si>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</si>
  <si>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</si>
  <si>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</si>
  <si>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</si>
  <si>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</si>
  <si>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</si>
  <si>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</si>
  <si>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</si>
  <si>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</si>
  <si>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</si>
  <si>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</si>
  <si>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</si>
  <si>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</si>
  <si>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</si>
  <si>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</si>
  <si>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</si>
  <si>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</si>
  <si>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</si>
  <si>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</si>
  <si>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</si>
  <si>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</si>
  <si>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</si>
  <si>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</si>
  <si>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</si>
  <si>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</si>
  <si>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</si>
  <si>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</si>
  <si>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</si>
  <si>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</si>
  <si>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</si>
  <si>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</si>
  <si>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</si>
  <si>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</si>
  <si>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</si>
  <si>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</si>
  <si>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</si>
  <si>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</si>
  <si>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</si>
  <si>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</si>
  <si>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</si>
  <si>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</si>
  <si>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</si>
  <si>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</si>
  <si>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</si>
  <si>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</si>
  <si>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</si>
  <si>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</si>
  <si>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</si>
  <si>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</si>
  <si>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</si>
  <si>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</si>
  <si>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</si>
  <si>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</si>
  <si>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</si>
  <si>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</si>
  <si>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</si>
  <si>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</si>
  <si>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</si>
  <si>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</si>
  <si>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</si>
  <si>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</si>
  <si>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</si>
  <si>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</si>
  <si>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</si>
  <si>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</si>
  <si>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</si>
  <si>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</si>
  <si>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</si>
  <si>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</si>
  <si>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</si>
  <si>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</si>
  <si>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</si>
  <si>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</si>
  <si>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</si>
  <si>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</si>
  <si>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</si>
  <si>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</si>
  <si>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</si>
  <si>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</si>
  <si>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</si>
  <si>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</si>
  <si>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</si>
  <si>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</si>
  <si>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</si>
  <si>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</si>
  <si>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</si>
  <si>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</si>
  <si>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</si>
  <si>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</si>
  <si>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</si>
  <si>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</si>
  <si>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</si>
  <si>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</si>
  <si>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</si>
  <si>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</si>
  <si>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</si>
  <si>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</si>
  <si>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</si>
  <si>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</si>
  <si>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</si>
  <si>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</si>
  <si>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</si>
  <si>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</si>
  <si>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</si>
  <si>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</si>
  <si>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</si>
  <si>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</si>
  <si>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</si>
  <si>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</si>
  <si>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</si>
  <si>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</si>
  <si>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</si>
  <si>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</si>
  <si>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</si>
  <si>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</si>
  <si>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</si>
  <si>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</si>
  <si>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</si>
  <si>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</si>
  <si>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</si>
  <si>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</si>
  <si>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</si>
  <si>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</si>
  <si>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</si>
  <si>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</si>
  <si>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</si>
  <si>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</si>
  <si>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</si>
  <si>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</si>
  <si>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</si>
  <si>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</si>
  <si>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</si>
  <si>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</si>
  <si>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</si>
  <si>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</si>
  <si>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</si>
  <si>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</si>
  <si>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</si>
  <si>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</si>
  <si>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</si>
  <si>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</si>
  <si>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</si>
  <si>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</si>
  <si>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</si>
  <si>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</si>
  <si>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</si>
  <si>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</si>
  <si>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</si>
  <si>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</si>
  <si>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</si>
  <si>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</si>
  <si>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</si>
  <si>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</si>
  <si>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</si>
  <si>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</si>
  <si>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</si>
  <si>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</si>
  <si>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</si>
  <si>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</si>
  <si>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</si>
  <si>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</si>
  <si>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</si>
  <si>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</si>
  <si>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</si>
  <si>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</si>
  <si>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</si>
  <si>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</si>
  <si>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</si>
  <si>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</si>
  <si>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</si>
  <si>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</si>
  <si>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</si>
  <si>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</si>
  <si>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</si>
  <si>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</si>
  <si>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</si>
  <si>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</si>
  <si>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</si>
  <si>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</si>
  <si>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</si>
  <si>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</si>
  <si>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</si>
  <si>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</si>
  <si>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</si>
  <si>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</si>
  <si>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</si>
  <si>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</si>
  <si>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</si>
  <si>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</si>
  <si>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</si>
  <si>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</si>
  <si>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</si>
  <si>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</si>
  <si>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</si>
  <si>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</si>
  <si>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</si>
  <si>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</si>
  <si>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</si>
  <si>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</si>
  <si>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</si>
  <si>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</si>
  <si>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</si>
  <si>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</si>
  <si>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</si>
  <si>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</si>
  <si>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</si>
  <si>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</si>
  <si>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</si>
  <si>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</si>
  <si>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</si>
  <si>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</si>
  <si>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</si>
  <si>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</si>
  <si>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</si>
  <si>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</si>
  <si>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</si>
  <si>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</si>
  <si>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</si>
  <si>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</si>
  <si>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</si>
  <si>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</si>
  <si>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</si>
  <si>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</si>
  <si>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</si>
  <si>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</si>
  <si>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</si>
  <si>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</si>
  <si>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</si>
  <si>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</si>
  <si>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</si>
  <si>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</si>
  <si>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</si>
  <si>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</si>
  <si>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</si>
  <si>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</si>
  <si>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</si>
  <si>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</si>
  <si>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</si>
  <si>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</si>
  <si>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</si>
  <si>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</si>
  <si>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</si>
  <si>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</si>
  <si>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</si>
  <si>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</si>
  <si>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</si>
  <si>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</si>
  <si>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</si>
  <si>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</si>
  <si>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</si>
  <si>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</si>
  <si>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</si>
  <si>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</si>
  <si>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</si>
  <si>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</si>
  <si>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</si>
  <si>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</si>
  <si>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</si>
  <si>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</si>
  <si>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</si>
  <si>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</si>
  <si>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</si>
  <si>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</si>
  <si>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</si>
  <si>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</si>
  <si>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</si>
  <si>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</si>
  <si>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</si>
  <si>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</si>
  <si>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</si>
  <si>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</si>
  <si>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</si>
  <si>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</si>
  <si>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</si>
  <si>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</si>
  <si>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</si>
  <si>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</si>
  <si>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</si>
  <si>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</si>
  <si>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</si>
  <si>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</si>
  <si>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</si>
  <si>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</si>
  <si>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</si>
  <si>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</si>
  <si>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</si>
  <si>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</si>
  <si>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</si>
  <si>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</si>
  <si>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</si>
  <si>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</si>
  <si>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</si>
  <si>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</si>
  <si>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</si>
  <si>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</si>
  <si>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</si>
  <si>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</si>
  <si>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</si>
  <si>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</si>
  <si>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</si>
  <si>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</si>
  <si>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</si>
  <si>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</si>
  <si>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</si>
  <si>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</si>
  <si>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</si>
  <si>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</si>
  <si>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</si>
  <si>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</si>
  <si>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</si>
  <si>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</si>
  <si>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</si>
  <si>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</si>
  <si>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</si>
  <si>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</si>
  <si>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</si>
  <si>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</si>
  <si>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</si>
  <si>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</si>
  <si>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</si>
  <si>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</si>
  <si>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</si>
  <si>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</si>
  <si>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</si>
  <si>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</si>
  <si>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</si>
  <si>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</si>
  <si>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</si>
  <si>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</si>
  <si>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</si>
  <si>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</si>
  <si>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</si>
  <si>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</si>
  <si>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</si>
  <si>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</si>
  <si>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</si>
  <si>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</si>
  <si>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</si>
  <si>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</si>
  <si>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</si>
  <si>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</si>
  <si>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</si>
  <si>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</si>
  <si>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</si>
  <si>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</si>
  <si>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</si>
  <si>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</si>
  <si>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</si>
  <si>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</si>
  <si>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</si>
  <si>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</si>
  <si>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</si>
  <si>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</si>
  <si>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</si>
  <si>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</si>
  <si>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</si>
  <si>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</si>
  <si>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</si>
  <si>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</si>
  <si>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</si>
  <si>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</si>
  <si>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</si>
  <si>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</si>
  <si>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</si>
  <si>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</si>
  <si>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</si>
  <si>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</si>
  <si>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</si>
  <si>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</si>
  <si>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</si>
  <si>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</si>
  <si>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</si>
  <si>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</si>
  <si>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</si>
  <si>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</si>
  <si>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</si>
  <si>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</si>
  <si>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</si>
  <si>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</si>
  <si>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</si>
  <si>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</si>
  <si>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</si>
  <si>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</si>
  <si>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</si>
  <si>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</si>
  <si>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</si>
  <si>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</si>
  <si>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</si>
  <si>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</si>
  <si>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</si>
  <si>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</si>
  <si>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</si>
  <si>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</si>
  <si>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</si>
  <si>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</si>
  <si>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</si>
  <si>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</si>
  <si>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</si>
  <si>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</si>
  <si>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</si>
  <si>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</si>
  <si>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</si>
  <si>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</si>
  <si>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</si>
  <si>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</si>
  <si>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</si>
  <si>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</si>
  <si>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</si>
  <si>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</si>
  <si>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</si>
  <si>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</si>
  <si>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</si>
  <si>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</si>
  <si>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</si>
  <si>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</si>
  <si>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</si>
  <si>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</si>
  <si>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</si>
  <si>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</si>
  <si>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</si>
  <si>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</si>
  <si>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</si>
  <si>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</si>
  <si>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</si>
  <si>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</si>
  <si>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</si>
  <si>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</si>
  <si>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</si>
  <si>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</si>
  <si>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</si>
  <si>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</si>
  <si>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</si>
  <si>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</si>
  <si>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</si>
  <si>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</si>
  <si>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</si>
  <si>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</si>
  <si>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</si>
  <si>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</si>
  <si>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</si>
  <si>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</si>
  <si>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</si>
  <si>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</si>
  <si>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</si>
  <si>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</si>
  <si>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</si>
  <si>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</si>
  <si>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</si>
  <si>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</si>
  <si>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</si>
  <si>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</si>
  <si>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</si>
  <si>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</si>
  <si>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</si>
  <si>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</si>
  <si>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</si>
  <si>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</si>
  <si>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</si>
  <si>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</si>
  <si>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</si>
  <si>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</si>
  <si>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</si>
  <si>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</si>
  <si>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</si>
  <si>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</si>
  <si>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</si>
  <si>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</si>
  <si>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</si>
  <si>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</si>
  <si>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</si>
  <si>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</si>
  <si>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</si>
  <si>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</si>
  <si>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</si>
  <si>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</si>
  <si>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</si>
  <si>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</si>
  <si>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</si>
  <si>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</si>
  <si>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</si>
  <si>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</si>
  <si>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</si>
  <si>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</si>
  <si>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</si>
  <si>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</si>
  <si>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</si>
  <si>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</si>
  <si>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</si>
  <si>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</si>
  <si>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</si>
  <si>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</si>
  <si>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</si>
  <si>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</si>
  <si>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</si>
  <si>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</si>
  <si>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</si>
  <si>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</si>
  <si>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</si>
  <si>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</si>
  <si>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</si>
  <si>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</si>
  <si>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</si>
  <si>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</si>
  <si>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</si>
  <si>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</si>
  <si>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</si>
  <si>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</si>
  <si>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</si>
  <si>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</si>
  <si>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</si>
  <si>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</si>
  <si>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</si>
  <si>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</si>
  <si>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</si>
  <si>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</si>
  <si>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</si>
  <si>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</si>
  <si>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</si>
  <si>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</si>
  <si>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</si>
  <si>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</si>
  <si>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</si>
  <si>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</si>
  <si>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</si>
  <si>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</si>
  <si>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</si>
  <si>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</si>
  <si>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</si>
  <si>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</si>
  <si>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</si>
  <si>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</si>
  <si>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</si>
  <si>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</si>
  <si>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</si>
  <si>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</si>
  <si>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</si>
  <si>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</si>
  <si>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</si>
  <si>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</si>
  <si>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</si>
  <si>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</si>
  <si>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</si>
  <si>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</si>
  <si>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</si>
  <si>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</si>
  <si>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</si>
  <si>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</si>
  <si>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</si>
  <si>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</si>
  <si>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</si>
  <si>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</si>
  <si>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</si>
  <si>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</si>
  <si>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</si>
  <si>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</si>
  <si>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</si>
  <si>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</si>
  <si>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</si>
  <si>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</si>
  <si>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</si>
  <si>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</si>
  <si>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</si>
  <si>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</si>
  <si>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</si>
  <si>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</si>
  <si>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</si>
  <si>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</si>
  <si>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</si>
  <si>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</si>
  <si>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</si>
  <si>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</si>
  <si>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</si>
  <si>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</si>
  <si>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</si>
  <si>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</si>
  <si>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</si>
  <si>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</si>
  <si>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</si>
  <si>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</si>
  <si>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</si>
  <si>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</si>
  <si>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</si>
  <si>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</si>
  <si>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</si>
  <si>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</si>
  <si>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</si>
  <si>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</si>
  <si>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</si>
  <si>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</si>
  <si>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</si>
  <si>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</si>
  <si>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</si>
  <si>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</si>
  <si>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</si>
  <si>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</si>
  <si>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</si>
  <si>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</si>
  <si>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</si>
  <si>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</si>
  <si>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</si>
  <si>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</si>
  <si>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</si>
  <si>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</si>
  <si>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</si>
  <si>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</si>
  <si>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</si>
  <si>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</si>
  <si>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</si>
  <si>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</si>
  <si>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</si>
  <si>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</si>
  <si>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</si>
  <si>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</si>
  <si>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</si>
  <si>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</si>
  <si>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</si>
  <si>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</si>
  <si>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</si>
  <si>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</si>
  <si>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</si>
  <si>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</si>
  <si>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</si>
  <si>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</si>
  <si>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</si>
  <si>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</si>
  <si>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</si>
  <si>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</si>
  <si>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</si>
  <si>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</si>
  <si>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</si>
  <si>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</si>
  <si>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</si>
  <si>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</si>
  <si>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</si>
  <si>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</si>
  <si>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</si>
  <si>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</si>
  <si>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</si>
  <si>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</si>
  <si>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</si>
  <si>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</si>
  <si>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</si>
  <si>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</si>
  <si>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</si>
  <si>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</si>
  <si>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</si>
  <si>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</si>
  <si>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</si>
  <si>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</si>
  <si>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</si>
  <si>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</si>
  <si>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</si>
  <si>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</si>
  <si>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</si>
  <si>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</si>
  <si>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</si>
  <si>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</si>
  <si>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</si>
  <si>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</si>
  <si>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</si>
  <si>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</si>
  <si>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</si>
  <si>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</si>
  <si>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</si>
  <si>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</si>
  <si>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</si>
  <si>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</si>
  <si>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</si>
  <si>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</si>
  <si>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</si>
  <si>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</si>
  <si>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</si>
  <si>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</si>
  <si>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</si>
  <si>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</si>
  <si>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</si>
  <si>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</si>
  <si>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</si>
  <si>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</si>
  <si>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</si>
  <si>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</si>
  <si>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</si>
  <si>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</si>
  <si>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</si>
  <si>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</si>
  <si>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</si>
  <si>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</si>
  <si>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</si>
  <si>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</si>
  <si>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</si>
  <si>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</si>
  <si>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</si>
  <si>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</si>
  <si>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</si>
  <si>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</si>
  <si>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</si>
  <si>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</si>
  <si>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</si>
  <si>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</si>
  <si>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</si>
  <si>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</si>
  <si>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</si>
  <si>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</si>
  <si>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</si>
  <si>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</si>
  <si>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</si>
  <si>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</si>
  <si>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</si>
  <si>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</si>
  <si>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</si>
  <si>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</si>
  <si>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</si>
  <si>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</si>
  <si>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</si>
  <si>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</si>
  <si>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</si>
  <si>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</si>
  <si>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</si>
  <si>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</si>
  <si>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</si>
  <si>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</si>
  <si>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</si>
  <si>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</si>
  <si>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</si>
  <si>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</si>
  <si>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</si>
  <si>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</si>
  <si>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</si>
  <si>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</si>
  <si>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</si>
  <si>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</si>
  <si>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</si>
  <si>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</si>
  <si>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</si>
  <si>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</si>
  <si>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</si>
  <si>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</si>
  <si>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</si>
  <si>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</si>
  <si>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</si>
  <si>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</si>
  <si>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</si>
  <si>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</si>
  <si>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</si>
  <si>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</si>
  <si>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</si>
  <si>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</si>
  <si>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</si>
  <si>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</si>
  <si>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</si>
  <si>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</si>
  <si>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</si>
  <si>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</si>
  <si>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</si>
  <si>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</si>
  <si>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</si>
  <si>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</si>
  <si>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</si>
  <si>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</si>
  <si>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</si>
  <si>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</si>
  <si>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</si>
  <si>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</si>
  <si>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</si>
  <si>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</si>
  <si>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</si>
  <si>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</si>
  <si>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</si>
  <si>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</si>
  <si>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</si>
  <si>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</si>
  <si>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</si>
  <si>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</si>
  <si>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</si>
  <si>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</si>
  <si>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</si>
  <si>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</si>
  <si>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</si>
  <si>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</si>
  <si>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</si>
  <si>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</si>
  <si>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</si>
  <si>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</si>
  <si>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</si>
  <si>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</si>
  <si>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</si>
  <si>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</si>
  <si>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</si>
  <si>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</si>
  <si>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</si>
  <si>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</si>
  <si>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</si>
  <si>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</si>
  <si>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</si>
  <si>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</si>
  <si>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</si>
  <si>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</si>
  <si>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</si>
  <si>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</si>
  <si>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</si>
  <si>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</si>
  <si>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</si>
  <si>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</si>
  <si>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</si>
  <si>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</si>
  <si>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</si>
  <si>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</si>
  <si>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</si>
  <si>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</si>
  <si>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</si>
  <si>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</si>
  <si>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</si>
  <si>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</si>
  <si>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</si>
  <si>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</si>
  <si>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</si>
  <si>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</si>
  <si>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</si>
  <si>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</si>
  <si>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</si>
  <si>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</si>
  <si>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</si>
  <si>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</si>
  <si>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</si>
  <si>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</si>
  <si>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</si>
  <si>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</si>
  <si>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</si>
  <si>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</si>
  <si>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</si>
  <si>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</si>
  <si>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</si>
  <si>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</si>
  <si>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</si>
  <si>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</si>
  <si>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</si>
  <si>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</si>
  <si>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</si>
  <si>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</si>
  <si>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</si>
  <si>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</si>
  <si>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</si>
  <si>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</si>
  <si>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</si>
  <si>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</si>
  <si>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</si>
  <si>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</si>
  <si>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</si>
  <si>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</si>
  <si>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</si>
  <si>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</si>
  <si>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</si>
  <si>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</si>
  <si>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</si>
  <si>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</si>
  <si>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</si>
  <si>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</si>
  <si>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</si>
  <si>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</si>
  <si>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</si>
  <si>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</si>
  <si>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</si>
  <si>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</si>
  <si>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</si>
  <si>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</si>
  <si>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</si>
  <si>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</si>
  <si>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</si>
  <si>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</si>
  <si>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</si>
  <si>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</si>
  <si>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</si>
  <si>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</si>
  <si>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</si>
  <si>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</si>
  <si>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</si>
  <si>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</si>
  <si>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</si>
  <si>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</si>
  <si>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</si>
  <si>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</si>
  <si>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</si>
  <si>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</si>
  <si>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</si>
  <si>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</si>
  <si>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</si>
  <si>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</si>
  <si>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</si>
  <si>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</si>
  <si>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</si>
  <si>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</si>
  <si>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</si>
  <si>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</si>
  <si>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</si>
  <si>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</si>
  <si>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</si>
  <si>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</si>
  <si>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</si>
  <si>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</si>
  <si>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</si>
  <si>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</si>
  <si>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</si>
  <si>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</si>
  <si>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</si>
  <si>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</si>
  <si>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</si>
  <si>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</si>
  <si>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</si>
  <si>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</si>
  <si>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</si>
  <si>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</si>
  <si>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</si>
  <si>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</si>
  <si>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</si>
  <si>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</si>
  <si>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</si>
  <si>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</si>
  <si>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</si>
  <si>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</si>
  <si>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</si>
  <si>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</si>
  <si>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</si>
  <si>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</si>
  <si>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</si>
  <si>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</si>
  <si>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</si>
  <si>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</si>
  <si>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</si>
  <si>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</si>
  <si>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</si>
  <si>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</si>
  <si>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</si>
  <si>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</si>
  <si>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</si>
  <si>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</si>
  <si>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</si>
  <si>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</si>
  <si>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</si>
  <si>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</si>
  <si>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</si>
  <si>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</si>
  <si>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</si>
  <si>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</si>
  <si>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</si>
  <si>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</si>
  <si>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</si>
  <si>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</si>
  <si>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</si>
  <si>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</si>
  <si>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</si>
  <si>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</si>
  <si>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</si>
  <si>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</si>
  <si>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</si>
  <si>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</si>
  <si>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</si>
  <si>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</si>
  <si>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</si>
  <si>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</si>
  <si>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</si>
  <si>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</si>
  <si>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</si>
  <si>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</si>
  <si>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</si>
  <si>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</si>
  <si>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</si>
  <si>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</si>
  <si>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</si>
  <si>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</si>
  <si>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</si>
  <si>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</si>
  <si>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</si>
  <si>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</si>
  <si>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</si>
  <si>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</si>
  <si>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</si>
  <si>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</si>
  <si>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</si>
  <si>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</si>
  <si>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</si>
  <si>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</si>
  <si>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</si>
  <si>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</si>
  <si>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</si>
  <si>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</si>
  <si>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</si>
  <si>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</si>
  <si>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</si>
  <si>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</si>
  <si>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</si>
  <si>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</si>
  <si>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</si>
  <si>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</si>
  <si>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</si>
  <si>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</si>
  <si>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</si>
  <si>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</si>
  <si>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</si>
  <si>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</si>
  <si>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</si>
  <si>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</si>
  <si>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</si>
  <si>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</si>
  <si>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</si>
  <si>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</si>
  <si>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</si>
  <si>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</si>
  <si>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</si>
  <si>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</si>
  <si>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</si>
  <si>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</si>
  <si>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</si>
  <si>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</si>
  <si>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</si>
  <si>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</si>
  <si>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</si>
  <si>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</si>
  <si>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</si>
  <si>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</si>
  <si>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</si>
  <si>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</si>
  <si>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</si>
  <si>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</si>
  <si>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</si>
  <si>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</si>
  <si>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</si>
  <si>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</si>
  <si>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</si>
  <si>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</si>
  <si>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</si>
  <si>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</si>
  <si>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</si>
  <si>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</si>
  <si>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</si>
  <si>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</si>
  <si>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</si>
  <si>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</si>
  <si>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</si>
  <si>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</si>
  <si>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</si>
  <si>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</si>
  <si>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</si>
  <si>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</si>
  <si>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</si>
  <si>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</si>
  <si>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</si>
  <si>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</si>
  <si>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</si>
  <si>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</si>
  <si>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</si>
  <si>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</si>
  <si>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</si>
  <si>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</si>
  <si>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</si>
  <si>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</si>
  <si>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</si>
  <si>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</si>
  <si>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</si>
  <si>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</si>
  <si>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</si>
  <si>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</si>
  <si>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</si>
  <si>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</si>
  <si>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</si>
  <si>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</si>
  <si>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</si>
  <si>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</si>
  <si>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</si>
  <si>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</si>
  <si>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</si>
  <si>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</si>
  <si>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</si>
  <si>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</si>
  <si>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</si>
  <si>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</si>
  <si>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</si>
  <si>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</si>
  <si>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</si>
  <si>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</si>
  <si>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</si>
  <si>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</si>
  <si>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</si>
  <si>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</si>
  <si>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</si>
  <si>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</si>
  <si>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</si>
  <si>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</si>
  <si>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</si>
  <si>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</si>
  <si>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</si>
  <si>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</si>
  <si>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</si>
  <si>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</si>
  <si>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</si>
  <si>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</si>
  <si>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</si>
  <si>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</si>
  <si>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</si>
  <si>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</si>
  <si>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</si>
  <si>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</si>
  <si>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</si>
  <si>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</si>
  <si>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</si>
  <si>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</si>
  <si>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</si>
  <si>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</si>
  <si>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</si>
  <si>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</si>
  <si>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</si>
  <si>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</si>
  <si>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</si>
  <si>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</si>
  <si>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</si>
  <si>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</si>
  <si>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</si>
  <si>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</si>
  <si>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</si>
  <si>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</si>
  <si>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</si>
  <si>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</si>
  <si>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</si>
  <si>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</si>
  <si>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</si>
  <si>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</si>
  <si>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</si>
  <si>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</si>
  <si>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</si>
  <si>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</si>
  <si>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</si>
  <si>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</si>
  <si>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</si>
  <si>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</si>
  <si>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</si>
  <si>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</si>
  <si>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</si>
  <si>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</si>
  <si>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</si>
  <si>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</si>
  <si>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</si>
  <si>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</si>
  <si>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</si>
  <si>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</si>
  <si>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</si>
  <si>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</si>
  <si>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</si>
  <si>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</si>
  <si>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</si>
  <si>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</si>
  <si>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</si>
  <si>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</si>
  <si>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</si>
  <si>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</si>
  <si>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</si>
  <si>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</si>
  <si>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</si>
  <si>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</si>
  <si>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</si>
  <si>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</si>
  <si>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</si>
  <si>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</si>
  <si>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</si>
  <si>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</si>
  <si>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</si>
  <si>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</si>
  <si>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</si>
  <si>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</si>
  <si>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</si>
  <si>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</si>
  <si>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</si>
  <si>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</si>
  <si>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</si>
  <si>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</si>
  <si>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</si>
  <si>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</si>
  <si>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</si>
  <si>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</si>
  <si>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</si>
  <si>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</si>
  <si>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</si>
  <si>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</si>
  <si>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</si>
  <si>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</si>
  <si>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</si>
  <si>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</si>
  <si>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</si>
  <si>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</si>
  <si>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</si>
  <si>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</si>
  <si>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</si>
  <si>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</si>
  <si>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</si>
  <si>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</si>
  <si>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</si>
  <si>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</si>
  <si>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</si>
  <si>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</si>
  <si>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</si>
  <si>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</si>
  <si>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</si>
  <si>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</si>
  <si>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</si>
  <si>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</si>
  <si>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</si>
  <si>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</si>
  <si>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</si>
  <si>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</si>
  <si>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</si>
  <si>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</si>
  <si>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</si>
  <si>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</si>
  <si>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</si>
  <si>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</si>
  <si>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</si>
  <si>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</si>
  <si>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</si>
  <si>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</si>
  <si>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</si>
  <si>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</si>
  <si>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</si>
  <si>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</si>
  <si>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</si>
  <si>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</si>
  <si>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</si>
  <si>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</si>
  <si>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</si>
  <si>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</si>
  <si>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</si>
  <si>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</si>
  <si>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</si>
  <si>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</si>
  <si>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</si>
  <si>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</si>
  <si>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</si>
  <si>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</si>
  <si>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</si>
  <si>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</si>
  <si>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</si>
  <si>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</si>
  <si>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</si>
  <si>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</si>
  <si>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</si>
  <si>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</si>
  <si>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</si>
  <si>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</si>
  <si>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</si>
  <si>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</si>
  <si>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</si>
  <si>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</si>
  <si>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</si>
  <si>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</si>
  <si>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</si>
  <si>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</si>
  <si>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</si>
  <si>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</si>
  <si>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</si>
  <si>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</si>
  <si>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</si>
  <si>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</si>
  <si>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</si>
  <si>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</si>
  <si>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</si>
  <si>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</si>
  <si>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</si>
  <si>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</si>
  <si>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</si>
  <si>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</si>
  <si>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</si>
  <si>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</si>
  <si>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</si>
  <si>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</si>
  <si>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</si>
  <si>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</si>
  <si>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</si>
  <si>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</si>
  <si>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</si>
  <si>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</si>
  <si>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</si>
  <si>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</si>
  <si>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</si>
  <si>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</si>
  <si>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</si>
  <si>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</si>
  <si>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</si>
  <si>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</si>
  <si>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</si>
  <si>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</si>
  <si>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</si>
  <si>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</si>
  <si>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</si>
  <si>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</si>
  <si>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</si>
  <si>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</si>
  <si>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</si>
  <si>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</si>
  <si>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</si>
  <si>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</si>
  <si>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</si>
  <si>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</si>
  <si>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</si>
  <si>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</si>
  <si>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</si>
  <si>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</si>
  <si>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</si>
  <si>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</si>
  <si>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</si>
  <si>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</si>
  <si>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</si>
  <si>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</si>
  <si>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</si>
  <si>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</si>
  <si>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</si>
  <si>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</si>
  <si>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</si>
  <si>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</si>
  <si>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</si>
  <si>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</si>
  <si>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</si>
  <si>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</si>
  <si>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</si>
  <si>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</si>
  <si>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</si>
  <si>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</si>
  <si>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</si>
  <si>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</si>
  <si>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</si>
  <si>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</si>
  <si>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</si>
  <si>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</si>
  <si>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</si>
  <si>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</si>
  <si>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</si>
  <si>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</si>
  <si>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</si>
  <si>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</si>
  <si>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</si>
  <si>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</si>
  <si>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</si>
  <si>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</si>
  <si>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</si>
  <si>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</si>
  <si>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</si>
  <si>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</si>
  <si>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</si>
  <si>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</si>
  <si>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</si>
  <si>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</si>
  <si>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</si>
  <si>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</si>
  <si>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</si>
  <si>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</si>
  <si>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</si>
  <si>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</si>
  <si>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</si>
  <si>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</si>
  <si>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</si>
  <si>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</si>
  <si>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</si>
  <si>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</si>
  <si>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</si>
  <si>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</si>
  <si>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</si>
  <si>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</si>
  <si>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</si>
  <si>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</si>
  <si>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</si>
  <si>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</si>
  <si>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</si>
  <si>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</si>
  <si>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</si>
  <si>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</si>
  <si>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</si>
  <si>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</si>
  <si>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</si>
  <si>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</si>
  <si>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</si>
  <si>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</si>
  <si>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</si>
  <si>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</si>
  <si>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</si>
  <si>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</si>
  <si>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</si>
  <si>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</si>
  <si>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</si>
  <si>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</si>
  <si>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</si>
  <si>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</si>
  <si>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</si>
  <si>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</si>
  <si>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</si>
  <si>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</si>
  <si>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</si>
  <si>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</si>
  <si>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</si>
  <si>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</si>
  <si>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</si>
  <si>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</si>
  <si>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</si>
  <si>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</si>
  <si>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</si>
  <si>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</si>
  <si>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</si>
  <si>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</si>
  <si>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</si>
  <si>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</si>
  <si>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</si>
  <si>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</si>
  <si>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</si>
  <si>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</si>
  <si>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</si>
  <si>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</si>
  <si>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</si>
  <si>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</si>
  <si>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</si>
  <si>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</si>
  <si>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</si>
  <si>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</si>
  <si>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</si>
  <si>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</si>
  <si>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</si>
  <si>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</si>
  <si>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</si>
  <si>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</si>
  <si>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</si>
  <si>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</si>
  <si>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</si>
  <si>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</si>
  <si>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</si>
  <si>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</si>
  <si>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</si>
  <si>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</si>
  <si>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</si>
  <si>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</si>
  <si>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</si>
  <si>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</si>
  <si>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</si>
  <si>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</si>
  <si>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</si>
  <si>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</si>
  <si>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</si>
  <si>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</si>
  <si>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</si>
  <si>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</si>
  <si>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</si>
  <si>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</si>
  <si>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</si>
  <si>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</si>
  <si>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</si>
  <si>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</si>
  <si>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</si>
  <si>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</si>
  <si>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</si>
  <si>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</si>
  <si>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</si>
  <si>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</si>
  <si>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</si>
  <si>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</si>
  <si>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</si>
  <si>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</si>
  <si>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</si>
  <si>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</si>
  <si>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</si>
  <si>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</si>
  <si>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</si>
  <si>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</si>
  <si>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</si>
  <si>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</si>
  <si>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</si>
  <si>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</si>
  <si>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</si>
  <si>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</si>
  <si>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</si>
  <si>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</si>
  <si>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</si>
  <si>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</si>
  <si>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</si>
  <si>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</si>
  <si>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</si>
  <si>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</si>
  <si>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</si>
  <si>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</si>
  <si>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</si>
  <si>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</si>
  <si>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</si>
  <si>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</si>
  <si>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</si>
  <si>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</si>
  <si>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</si>
  <si>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</si>
  <si>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</si>
  <si>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</si>
  <si>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</si>
  <si>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</si>
  <si>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</si>
  <si>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</si>
  <si>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</si>
  <si>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</si>
  <si>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</si>
  <si>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</si>
  <si>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</si>
  <si>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</si>
  <si>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</si>
  <si>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</si>
  <si>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</si>
  <si>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</si>
  <si>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</si>
  <si>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</si>
  <si>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</si>
  <si>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</si>
  <si>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</si>
  <si>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</si>
  <si>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</si>
  <si>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</si>
  <si>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</si>
  <si>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</si>
  <si>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</si>
  <si>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</si>
  <si>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</si>
  <si>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</si>
  <si>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</si>
  <si>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</si>
  <si>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</si>
  <si>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</si>
  <si>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</si>
  <si>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</si>
  <si>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</si>
  <si>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</si>
  <si>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</si>
  <si>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</si>
  <si>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</si>
  <si>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</si>
  <si>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</si>
  <si>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</si>
  <si>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</si>
  <si>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</si>
  <si>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</si>
  <si>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</si>
  <si>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</si>
  <si>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</si>
  <si>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</si>
  <si>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</si>
  <si>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</si>
  <si>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</si>
  <si>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</si>
  <si>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</si>
  <si>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</si>
  <si>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</si>
  <si>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</si>
  <si>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</si>
  <si>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</si>
  <si>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</si>
  <si>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</si>
  <si>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</si>
  <si>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</si>
  <si>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</si>
  <si>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</si>
  <si>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</si>
  <si>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</si>
  <si>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</si>
  <si>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</si>
  <si>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</si>
  <si>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</si>
  <si>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</si>
  <si>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</si>
  <si>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</si>
  <si>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</si>
  <si>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</si>
  <si>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</si>
  <si>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</si>
  <si>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</si>
  <si>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</si>
  <si>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</si>
  <si>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</si>
  <si>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</si>
  <si>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</si>
  <si>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</si>
  <si>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</si>
  <si>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</si>
  <si>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</si>
  <si>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</si>
  <si>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</si>
  <si>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</si>
  <si>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</si>
  <si>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</si>
  <si>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</si>
  <si>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</si>
  <si>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</si>
  <si>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</si>
  <si>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</si>
  <si>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</si>
  <si>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</si>
  <si>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</si>
  <si>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</si>
  <si>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</si>
  <si>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</si>
  <si>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</si>
  <si>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</si>
  <si>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</si>
  <si>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</si>
  <si>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</si>
  <si>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</si>
  <si>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</si>
  <si>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</si>
  <si>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</si>
  <si>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</si>
  <si>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</si>
  <si>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</si>
  <si>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</si>
  <si>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</si>
  <si>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</si>
  <si>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</si>
  <si>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</si>
  <si>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</si>
  <si>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</si>
  <si>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</si>
  <si>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</si>
  <si>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</si>
  <si>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</si>
  <si>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</si>
  <si>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</si>
  <si>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</si>
  <si>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</si>
  <si>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</si>
  <si>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</si>
  <si>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</si>
  <si>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</si>
  <si>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</si>
  <si>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</si>
  <si>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</si>
  <si>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</si>
  <si>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</si>
  <si>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</si>
  <si>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</si>
  <si>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</si>
  <si>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</si>
  <si>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</si>
  <si>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</si>
  <si>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</si>
  <si>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</si>
  <si>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</si>
  <si>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</si>
  <si>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</si>
  <si>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</si>
  <si>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</si>
  <si>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</si>
  <si>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</si>
  <si>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</si>
  <si>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</si>
  <si>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</si>
  <si>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</si>
  <si>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</si>
  <si>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</si>
  <si>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</si>
  <si>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</si>
  <si>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</si>
  <si>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</si>
  <si>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</si>
  <si>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</si>
  <si>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</si>
  <si>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</si>
  <si>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</si>
  <si>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</si>
  <si>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</si>
  <si>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</si>
  <si>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</si>
  <si>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</si>
  <si>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</si>
  <si>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</si>
  <si>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</si>
  <si>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</si>
  <si>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</si>
  <si>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</si>
  <si>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</si>
  <si>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</si>
  <si>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</si>
  <si>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</si>
  <si>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</si>
  <si>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</si>
  <si>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</si>
  <si>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</si>
  <si>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</si>
  <si>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</si>
  <si>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</si>
  <si>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</si>
  <si>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</si>
  <si>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</si>
  <si>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</si>
  <si>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</si>
  <si>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</si>
  <si>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</si>
  <si>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</si>
  <si>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</si>
  <si>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</si>
  <si>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</si>
  <si>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</si>
  <si>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</si>
  <si>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</si>
  <si>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</si>
  <si>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</si>
  <si>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</si>
  <si>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</si>
  <si>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</si>
  <si>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</si>
  <si>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</si>
  <si>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</si>
  <si>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</si>
  <si>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</si>
  <si>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</si>
  <si>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</si>
  <si>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</si>
  <si>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</si>
  <si>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</si>
  <si>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</si>
  <si>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</si>
  <si>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</si>
  <si>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</si>
  <si>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</si>
  <si>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</si>
  <si>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</si>
  <si>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</si>
  <si>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</si>
  <si>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</si>
  <si>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</si>
  <si>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</si>
  <si>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</si>
  <si>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</si>
  <si>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</si>
  <si>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</si>
  <si>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</si>
  <si>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</si>
  <si>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</si>
  <si>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</si>
  <si>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</si>
  <si>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</si>
  <si>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</si>
  <si>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</si>
  <si>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</si>
  <si>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</si>
  <si>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</si>
  <si>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</si>
  <si>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</si>
  <si>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</si>
  <si>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</si>
  <si>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</si>
  <si>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</si>
  <si>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</si>
  <si>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</si>
  <si>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</si>
  <si>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</si>
  <si>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</si>
  <si>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</si>
  <si>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</si>
  <si>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</si>
  <si>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</si>
  <si>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</si>
  <si>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</si>
  <si>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</si>
  <si>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</si>
  <si>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</si>
  <si>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</si>
  <si>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</si>
  <si>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</si>
  <si>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</si>
  <si>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</si>
  <si>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</si>
  <si>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</si>
  <si>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</si>
  <si>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</si>
  <si>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</si>
  <si>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</si>
  <si>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</si>
  <si>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</si>
  <si>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</si>
  <si>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</si>
  <si>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</si>
  <si>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</si>
  <si>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</si>
  <si>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</si>
  <si>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</si>
  <si>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</si>
  <si>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</si>
  <si>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</si>
  <si>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</si>
  <si>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</si>
  <si>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</si>
  <si>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</si>
  <si>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</si>
  <si>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</si>
  <si>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</si>
  <si>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</si>
  <si>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</si>
  <si>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</si>
  <si>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</si>
  <si>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</si>
  <si>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</si>
  <si>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</si>
  <si>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</si>
  <si>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</si>
  <si>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</si>
  <si>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</si>
  <si>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</si>
  <si>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</si>
  <si>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</si>
  <si>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</si>
  <si>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</si>
  <si>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</si>
  <si>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</si>
  <si>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</si>
  <si>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</si>
  <si>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</si>
  <si>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</si>
  <si>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</si>
  <si>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</si>
  <si>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</si>
  <si>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</si>
  <si>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</si>
  <si>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</si>
  <si>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</si>
  <si>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</si>
  <si>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</si>
  <si>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</si>
  <si>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</si>
  <si>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</si>
  <si>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</si>
  <si>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</si>
  <si>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</si>
  <si>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</si>
  <si>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</si>
  <si>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</si>
  <si>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</si>
  <si>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</si>
  <si>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</si>
  <si>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</si>
  <si>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</si>
  <si>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</si>
  <si>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</si>
  <si>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</si>
  <si>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</si>
  <si>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</si>
  <si>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</si>
  <si>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</si>
  <si>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</si>
  <si>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</si>
  <si>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</si>
  <si>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</si>
  <si>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</si>
  <si>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</si>
  <si>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</si>
  <si>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</si>
  <si>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</si>
  <si>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</si>
  <si>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</si>
  <si>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</si>
  <si>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</si>
  <si>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</si>
  <si>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</si>
  <si>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</si>
  <si>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</si>
  <si>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</si>
  <si>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</si>
  <si>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</si>
  <si>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</si>
  <si>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</si>
  <si>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</si>
  <si>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</si>
  <si>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</si>
  <si>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</si>
  <si>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</si>
  <si>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</si>
  <si>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</si>
  <si>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</si>
  <si>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</si>
  <si>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</si>
  <si>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</si>
  <si>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</si>
  <si>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</si>
  <si>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</si>
  <si>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</si>
  <si>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</si>
  <si>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</si>
  <si>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</si>
  <si>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</si>
  <si>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</si>
  <si>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</si>
  <si>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</si>
  <si>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</si>
  <si>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</si>
  <si>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</si>
  <si>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</si>
  <si>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</si>
  <si>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</si>
  <si>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</si>
  <si>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</si>
  <si>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</si>
  <si>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</si>
  <si>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</si>
  <si>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</si>
  <si>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</si>
  <si>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</si>
  <si>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</si>
  <si>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</si>
  <si>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</si>
  <si>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</si>
  <si>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</si>
  <si>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</si>
  <si>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</si>
  <si>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</si>
  <si>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</si>
  <si>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</si>
  <si>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</si>
  <si>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</si>
  <si>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</si>
  <si>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</si>
  <si>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</si>
  <si>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</si>
  <si>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</si>
  <si>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</si>
  <si>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</si>
  <si>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</si>
  <si>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</si>
  <si>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</si>
  <si>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</si>
  <si>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</si>
  <si>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</si>
  <si>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</si>
  <si>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</si>
  <si>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</si>
  <si>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</si>
  <si>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</si>
  <si>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</si>
  <si>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</si>
  <si>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</si>
  <si>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</si>
  <si>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</si>
  <si>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</si>
  <si>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</si>
  <si>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</si>
  <si>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</si>
  <si>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</si>
  <si>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</si>
  <si>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</si>
  <si>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</si>
  <si>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</si>
  <si>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</si>
  <si>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</si>
  <si>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</si>
  <si>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</si>
  <si>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</si>
  <si>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</si>
  <si>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</si>
  <si>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</si>
  <si>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</si>
  <si>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</si>
  <si>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</si>
  <si>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</si>
  <si>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</si>
  <si>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</si>
  <si>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</si>
  <si>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</si>
  <si>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</si>
  <si>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</si>
  <si>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</si>
  <si>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</si>
  <si>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</si>
  <si>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</si>
  <si>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</si>
  <si>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</si>
  <si>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</si>
  <si>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</si>
  <si>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</si>
  <si>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</si>
  <si>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</si>
  <si>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</si>
  <si>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</si>
  <si>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</si>
  <si>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</si>
  <si>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</si>
  <si>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</si>
  <si>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</si>
  <si>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</si>
  <si>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</si>
  <si>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</si>
  <si>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</si>
  <si>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</si>
  <si>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</si>
  <si>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</si>
  <si>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</si>
  <si>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</si>
  <si>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</si>
  <si>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</si>
  <si>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</si>
  <si>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</si>
  <si>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</si>
  <si>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</si>
  <si>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</si>
  <si>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</si>
  <si>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</si>
  <si>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</si>
  <si>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</si>
  <si>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</si>
  <si>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</si>
  <si>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</si>
  <si>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</si>
  <si>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</si>
  <si>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</si>
  <si>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</si>
  <si>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</si>
  <si>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</si>
  <si>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</si>
  <si>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</si>
  <si>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</si>
  <si>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</si>
  <si>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</si>
  <si>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</si>
  <si>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</si>
  <si>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</si>
  <si>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</si>
  <si>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</si>
  <si>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</si>
  <si>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</si>
  <si>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</si>
  <si>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</si>
  <si>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</si>
  <si>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</si>
  <si>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</si>
  <si>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</si>
  <si>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</si>
  <si>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</si>
  <si>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</si>
  <si>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</si>
  <si>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</si>
  <si>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</si>
  <si>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</si>
  <si>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</si>
  <si>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</si>
  <si>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</si>
  <si>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</si>
  <si>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</si>
  <si>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</si>
  <si>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</si>
  <si>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</si>
  <si>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</si>
  <si>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</si>
  <si>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</si>
  <si>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</si>
  <si>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</si>
  <si>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</si>
  <si>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</si>
  <si>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</si>
  <si>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</si>
  <si>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</si>
  <si>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</si>
  <si>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</si>
  <si>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</si>
  <si>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</si>
  <si>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</si>
  <si>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</si>
  <si>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</si>
  <si>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</si>
  <si>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</si>
  <si>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</si>
  <si>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</si>
  <si>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</si>
  <si>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</si>
  <si>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</si>
  <si>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</si>
  <si>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</si>
  <si>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</si>
  <si>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</si>
  <si>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</si>
  <si>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</si>
  <si>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</si>
  <si>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</si>
  <si>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</si>
  <si>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</si>
  <si>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</si>
  <si>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</si>
  <si>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</si>
  <si>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</si>
  <si>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</si>
  <si>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</si>
  <si>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</si>
  <si>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</si>
  <si>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</si>
  <si>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</si>
  <si>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</si>
  <si>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</si>
  <si>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</si>
  <si>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</si>
  <si>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</si>
  <si>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</si>
  <si>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</si>
  <si>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</si>
  <si>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</si>
  <si>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</si>
  <si>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</si>
  <si>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</si>
  <si>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</si>
  <si>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</si>
  <si>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</si>
  <si>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</si>
  <si>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</si>
  <si>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</si>
  <si>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</si>
  <si>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</si>
  <si>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</si>
  <si>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</si>
  <si>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</si>
  <si>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</si>
  <si>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</si>
  <si>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</si>
  <si>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</si>
  <si>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</si>
  <si>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</si>
  <si>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</si>
  <si>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</si>
  <si>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</si>
  <si>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</si>
  <si>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</si>
  <si>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</si>
  <si>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</si>
  <si>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</si>
  <si>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</si>
  <si>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</si>
  <si>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</si>
  <si>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</si>
  <si>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</si>
  <si>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</si>
  <si>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</si>
  <si>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</si>
  <si>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</si>
  <si>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</si>
  <si>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</si>
  <si>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</si>
  <si>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</si>
  <si>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</si>
  <si>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</si>
  <si>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</si>
  <si>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</si>
  <si>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</si>
  <si>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</si>
  <si>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</si>
  <si>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</si>
  <si>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</si>
  <si>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</si>
  <si>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</si>
  <si>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</si>
  <si>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</si>
  <si>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</si>
  <si>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</si>
  <si>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</si>
  <si>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</si>
  <si>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</si>
  <si>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</si>
  <si>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</si>
  <si>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</si>
  <si>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</si>
  <si>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</si>
  <si>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</si>
  <si>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</si>
  <si>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</si>
  <si>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</si>
  <si>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</si>
  <si>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</si>
  <si>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</si>
  <si>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</si>
  <si>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</si>
  <si>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</si>
  <si>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</si>
  <si>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</si>
  <si>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</si>
  <si>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</si>
  <si>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</si>
  <si>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</si>
  <si>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</si>
  <si>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</si>
  <si>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</si>
  <si>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</si>
  <si>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</si>
  <si>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</si>
  <si>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</si>
  <si>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</si>
  <si>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</si>
  <si>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</si>
  <si>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</si>
  <si>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</si>
  <si>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</si>
  <si>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</si>
  <si>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</si>
  <si>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</si>
  <si>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</si>
  <si>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</si>
  <si>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</si>
  <si>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</si>
  <si>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</si>
  <si>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</si>
  <si>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</si>
  <si>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</si>
  <si>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</si>
  <si>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</si>
  <si>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</si>
  <si>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</si>
  <si>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</si>
  <si>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</si>
  <si>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</si>
  <si>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</si>
  <si>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</si>
  <si>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</si>
  <si>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</si>
  <si>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</si>
  <si>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</si>
  <si>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</si>
  <si>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</si>
  <si>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</si>
  <si>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</si>
  <si>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</si>
  <si>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</si>
  <si>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</si>
  <si>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</si>
  <si>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</si>
  <si>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</si>
  <si>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</si>
  <si>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</si>
  <si>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</si>
  <si>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</si>
  <si>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</si>
  <si>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</si>
  <si>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</si>
  <si>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</si>
  <si>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</si>
  <si>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</si>
  <si>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</si>
  <si>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</si>
  <si>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</si>
  <si>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</si>
  <si>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</si>
  <si>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</si>
  <si>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</si>
  <si>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</si>
  <si>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</si>
  <si>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</si>
  <si>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</si>
  <si>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</si>
  <si>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</si>
  <si>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</si>
  <si>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</si>
  <si>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</si>
  <si>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</si>
  <si>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</si>
  <si>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</si>
  <si>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</si>
  <si>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</si>
  <si>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</si>
  <si>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</si>
  <si>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</si>
  <si>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</si>
  <si>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</si>
  <si>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</si>
  <si>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</si>
  <si>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</si>
  <si>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</si>
  <si>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</si>
  <si>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</si>
  <si>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</si>
  <si>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</si>
  <si>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</si>
  <si>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</si>
  <si>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</si>
  <si>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</si>
  <si>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</si>
  <si>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</si>
  <si>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</si>
  <si>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</si>
  <si>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</si>
  <si>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</si>
  <si>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</si>
  <si>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</si>
  <si>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</si>
  <si>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</si>
  <si>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</si>
  <si>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</si>
  <si>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</si>
  <si>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</si>
  <si>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</si>
  <si>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</si>
  <si>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</si>
  <si>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</si>
  <si>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</si>
  <si>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</si>
  <si>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</si>
  <si>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</si>
  <si>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</si>
  <si>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</si>
  <si>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</si>
  <si>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</si>
  <si>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</si>
  <si>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</si>
  <si>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</si>
  <si>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</si>
  <si>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</si>
  <si>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</si>
  <si>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</si>
  <si>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</si>
  <si>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</si>
  <si>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</si>
  <si>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</si>
  <si>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</si>
  <si>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</si>
  <si>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</si>
  <si>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</si>
  <si>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</si>
  <si>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</si>
  <si>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</si>
  <si>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</si>
  <si>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</si>
  <si>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</si>
  <si>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</si>
  <si>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</si>
  <si>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</si>
  <si>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</si>
  <si>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</si>
  <si>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</si>
  <si>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</si>
  <si>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</si>
  <si>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</si>
  <si>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</si>
  <si>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</si>
  <si>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</si>
  <si>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</si>
  <si>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</si>
  <si>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</si>
  <si>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</si>
  <si>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</si>
  <si>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</si>
  <si>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</si>
  <si>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</si>
  <si>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</si>
  <si>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</si>
  <si>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</si>
  <si>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</si>
  <si>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</si>
  <si>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</si>
  <si>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</si>
  <si>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</si>
  <si>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</si>
  <si>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</si>
  <si>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</si>
  <si>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</si>
  <si>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</si>
  <si>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</si>
  <si>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</si>
  <si>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</si>
  <si>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</si>
  <si>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</si>
  <si>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</si>
  <si>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</si>
  <si>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</si>
  <si>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</si>
  <si>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</si>
  <si>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</si>
  <si>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</si>
  <si>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</si>
  <si>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</si>
  <si>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</si>
  <si>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</si>
  <si>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</si>
  <si>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</si>
  <si>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</si>
  <si>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</si>
  <si>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</si>
  <si>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</si>
  <si>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</si>
  <si>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</si>
  <si>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</si>
  <si>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</si>
  <si>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</si>
  <si>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</si>
  <si>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</si>
  <si>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</si>
  <si>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</si>
  <si>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</si>
  <si>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</si>
  <si>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</si>
  <si>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</si>
  <si>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</si>
  <si>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</si>
  <si>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</si>
  <si>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</si>
  <si>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</si>
  <si>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</si>
  <si>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</si>
  <si>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</si>
  <si>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</si>
  <si>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</si>
  <si>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</si>
  <si>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</si>
  <si>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</si>
  <si>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</si>
  <si>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</si>
  <si>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</si>
  <si>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</si>
  <si>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</si>
  <si>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</si>
  <si>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</si>
  <si>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</si>
  <si>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</si>
  <si>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</si>
  <si>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</si>
  <si>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</si>
  <si>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</si>
  <si>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</si>
  <si>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</si>
  <si>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</si>
  <si>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</si>
  <si>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</si>
  <si>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</si>
  <si>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</si>
  <si>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</si>
  <si>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</si>
  <si>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</si>
  <si>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</si>
  <si>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</si>
  <si>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</si>
  <si>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</si>
  <si>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</si>
  <si>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</si>
  <si>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</si>
  <si>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</si>
  <si>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</si>
  <si>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</si>
  <si>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</si>
  <si>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</si>
  <si>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</si>
  <si>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</si>
  <si>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</si>
  <si>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</si>
  <si>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</si>
  <si>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</si>
  <si>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</si>
  <si>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</si>
  <si>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</si>
  <si>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</si>
  <si>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</si>
  <si>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</si>
  <si>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</si>
  <si>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</si>
  <si>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</si>
  <si>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</si>
  <si>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</si>
  <si>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</si>
  <si>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</si>
  <si>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</si>
  <si>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</si>
  <si>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</si>
  <si>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</si>
  <si>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</si>
  <si>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</si>
  <si>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</si>
  <si>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</si>
  <si>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</si>
  <si>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</si>
  <si>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</si>
  <si>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</si>
  <si>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</si>
  <si>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</si>
  <si>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</si>
  <si>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</si>
  <si>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</si>
  <si>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</si>
  <si>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</si>
  <si>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</si>
  <si>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</si>
  <si>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</si>
  <si>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</si>
  <si>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</si>
  <si>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</si>
  <si>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</si>
  <si>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</si>
  <si>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</si>
  <si>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</si>
  <si>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</si>
  <si>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</si>
  <si>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</si>
  <si>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</si>
  <si>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</si>
  <si>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</si>
  <si>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</si>
  <si>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</si>
  <si>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</si>
  <si>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</si>
  <si>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</si>
  <si>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</si>
  <si>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</si>
  <si>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</si>
  <si>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</si>
  <si>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</si>
  <si>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</si>
  <si>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</si>
  <si>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</si>
  <si>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</si>
  <si>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</si>
  <si>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</si>
  <si>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</si>
  <si>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</si>
  <si>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</si>
  <si>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</si>
  <si>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</si>
  <si>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</si>
  <si>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</si>
  <si>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</si>
  <si>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</si>
  <si>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</si>
  <si>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</si>
  <si>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</si>
  <si>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</si>
  <si>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</si>
  <si>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</si>
  <si>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</si>
  <si>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</si>
  <si>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</si>
  <si>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</si>
  <si>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</si>
  <si>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</si>
  <si>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</si>
  <si>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</si>
  <si>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</si>
  <si>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</si>
  <si>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</si>
  <si>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</si>
  <si>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</si>
  <si>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</si>
  <si>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</si>
  <si>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</si>
  <si>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</si>
  <si>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</si>
  <si>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</si>
  <si>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</si>
  <si>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</si>
  <si>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</si>
  <si>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</si>
  <si>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</si>
  <si>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</si>
  <si>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</si>
  <si>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</si>
  <si>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</si>
  <si>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</si>
  <si>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</si>
  <si>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</si>
  <si>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</si>
  <si>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</si>
  <si>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</si>
  <si>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</si>
  <si>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</si>
  <si>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</si>
  <si>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</si>
  <si>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</si>
  <si>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</si>
  <si>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</si>
  <si>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</si>
  <si>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</si>
  <si>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</si>
  <si>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</si>
  <si>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</si>
  <si>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</si>
  <si>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</si>
  <si>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</si>
  <si>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</si>
  <si>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</si>
  <si>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</si>
  <si>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</si>
  <si>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</si>
  <si>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</si>
  <si>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</si>
  <si>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</si>
  <si>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</si>
  <si>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</si>
  <si>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</si>
  <si>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</si>
  <si>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</si>
  <si>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</si>
  <si>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</si>
  <si>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</si>
  <si>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</si>
  <si>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</si>
  <si>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</si>
  <si>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</si>
  <si>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</si>
  <si>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</si>
  <si>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</si>
  <si>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</si>
  <si>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</si>
  <si>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</si>
  <si>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</si>
  <si>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</si>
  <si>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</si>
  <si>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</si>
  <si>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</si>
  <si>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</si>
  <si>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</si>
  <si>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</si>
  <si>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</si>
  <si>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</si>
  <si>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</si>
  <si>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</si>
  <si>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</si>
  <si>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</si>
  <si>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</si>
  <si>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</si>
  <si>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</si>
  <si>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</si>
  <si>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</si>
  <si>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</si>
  <si>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</si>
  <si>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</si>
  <si>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</si>
  <si>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</si>
  <si>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</si>
  <si>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</si>
  <si>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</si>
  <si>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</si>
  <si>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</si>
  <si>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</si>
  <si>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</si>
  <si>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</si>
  <si>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</si>
  <si>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</si>
  <si>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</si>
  <si>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</si>
  <si>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</si>
  <si>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</si>
  <si>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</si>
  <si>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</si>
  <si>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</si>
  <si>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</si>
  <si>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</si>
  <si>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</si>
  <si>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</si>
  <si>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</si>
  <si>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</si>
  <si>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</si>
  <si>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</si>
  <si>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</si>
  <si>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</si>
  <si>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</si>
  <si>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</si>
  <si>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</si>
  <si>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</si>
  <si>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</si>
  <si>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</si>
  <si>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</si>
  <si>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</si>
  <si>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</si>
  <si>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</si>
  <si>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</si>
  <si>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</si>
  <si>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</si>
  <si>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</si>
  <si>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</si>
  <si>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</si>
  <si>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</si>
  <si>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</si>
  <si>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</si>
  <si>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</si>
  <si>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</si>
  <si>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</si>
  <si>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</si>
  <si>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</si>
  <si>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</si>
  <si>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</si>
  <si>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</si>
  <si>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</si>
  <si>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</si>
  <si>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</si>
  <si>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</si>
  <si>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</si>
  <si>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</si>
  <si>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</si>
  <si>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</si>
  <si>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</si>
  <si>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</si>
  <si>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</si>
  <si>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</si>
  <si>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</si>
  <si>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</si>
  <si>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</si>
  <si>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</si>
  <si>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</si>
  <si>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</si>
  <si>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</si>
  <si>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</si>
  <si>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</si>
  <si>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</si>
  <si>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</si>
  <si>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</si>
  <si>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</si>
  <si>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</si>
  <si>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</si>
  <si>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</si>
  <si>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</si>
  <si>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</si>
  <si>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</si>
  <si>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</si>
  <si>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</si>
  <si>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</si>
  <si>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</si>
  <si>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</si>
  <si>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</si>
  <si>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</si>
  <si>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</si>
  <si>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</si>
  <si>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</si>
  <si>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</si>
  <si>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</si>
  <si>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</si>
  <si>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</si>
  <si>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</si>
  <si>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</si>
  <si>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</si>
  <si>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</si>
  <si>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</si>
  <si>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</si>
  <si>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</si>
  <si>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</si>
  <si>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</si>
  <si>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</si>
  <si>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</si>
  <si>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</si>
  <si>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</si>
  <si>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</si>
  <si>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</si>
  <si>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</si>
  <si>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</si>
  <si>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</si>
  <si>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</si>
  <si>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</si>
  <si>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</si>
  <si>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</si>
  <si>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</si>
  <si>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</si>
  <si>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</si>
  <si>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</si>
  <si>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</si>
  <si>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</si>
  <si>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</si>
  <si>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</si>
  <si>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</si>
  <si>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</si>
  <si>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</si>
  <si>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</si>
  <si>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</si>
  <si>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</si>
  <si>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</si>
  <si>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</si>
  <si>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</si>
  <si>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</si>
  <si>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</si>
  <si>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</si>
  <si>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</si>
  <si>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</si>
  <si>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</si>
  <si>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</si>
  <si>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</si>
  <si>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</si>
  <si>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</si>
  <si>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</si>
  <si>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</si>
  <si>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</si>
  <si>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</si>
  <si>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</si>
  <si>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</si>
  <si>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</si>
  <si>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</si>
  <si>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</si>
  <si>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</si>
  <si>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</si>
  <si>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</si>
  <si>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</si>
  <si>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</si>
  <si>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</si>
  <si>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</si>
  <si>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</si>
  <si>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</si>
  <si>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</si>
  <si>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</si>
  <si>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</si>
  <si>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</si>
  <si>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</si>
  <si>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</si>
  <si>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</si>
  <si>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</si>
  <si>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</si>
  <si>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</si>
  <si>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</si>
  <si>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</si>
  <si>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</si>
  <si>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</si>
  <si>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</si>
  <si>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</si>
  <si>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</si>
  <si>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</si>
  <si>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</si>
  <si>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</si>
  <si>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</si>
  <si>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</si>
  <si>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</si>
  <si>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</si>
  <si>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</si>
  <si>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</si>
  <si>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</si>
  <si>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</si>
  <si>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</si>
  <si>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</si>
  <si>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</si>
  <si>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</si>
  <si>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</si>
  <si>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</si>
  <si>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</si>
  <si>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</si>
  <si>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</si>
  <si>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</si>
  <si>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</si>
  <si>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</si>
  <si>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</si>
  <si>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</si>
  <si>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</si>
  <si>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</si>
  <si>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</si>
  <si>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</si>
  <si>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</si>
  <si>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</si>
  <si>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</si>
  <si>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</si>
  <si>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</si>
  <si>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</si>
  <si>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</si>
  <si>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</si>
  <si>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</si>
  <si>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</si>
  <si>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</si>
  <si>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</si>
  <si>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</si>
  <si>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</si>
  <si>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</si>
  <si>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</si>
  <si>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</si>
  <si>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</si>
  <si>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</si>
  <si>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</si>
  <si>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</si>
  <si>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</si>
  <si>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</si>
  <si>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</si>
  <si>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</si>
  <si>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</si>
  <si>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</si>
  <si>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</si>
  <si>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</si>
  <si>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</si>
  <si>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</si>
  <si>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</si>
  <si>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</si>
  <si>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</si>
  <si>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</si>
  <si>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</si>
  <si>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</si>
  <si>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</si>
  <si>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</si>
  <si>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</si>
  <si>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</si>
  <si>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</si>
  <si>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</si>
  <si>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</si>
  <si>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</si>
  <si>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</si>
  <si>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</si>
  <si>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</si>
  <si>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</si>
  <si>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</si>
  <si>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</si>
  <si>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</si>
  <si>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</si>
  <si>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</si>
  <si>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</si>
  <si>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</si>
  <si>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</si>
  <si>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</si>
  <si>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</si>
  <si>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</si>
  <si>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</si>
  <si>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</si>
  <si>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</si>
  <si>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</si>
  <si>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</si>
  <si>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</si>
  <si>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</si>
  <si>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</si>
  <si>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</si>
  <si>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</si>
  <si>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</si>
  <si>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</si>
  <si>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</si>
  <si>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</si>
  <si>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</si>
  <si>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</si>
  <si>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</si>
  <si>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</si>
  <si>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</si>
  <si>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</si>
  <si>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</si>
  <si>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</si>
  <si>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</si>
  <si>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</si>
  <si>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</si>
  <si>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</si>
  <si>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</si>
  <si>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</si>
  <si>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</si>
  <si>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</si>
  <si>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</si>
  <si>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</si>
  <si>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</si>
  <si>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</si>
  <si>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</si>
  <si>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</si>
  <si>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</si>
  <si>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</si>
  <si>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</si>
  <si>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</si>
  <si>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</si>
  <si>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</si>
  <si>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</si>
  <si>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</si>
  <si>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</si>
  <si>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</si>
  <si>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</si>
  <si>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</si>
  <si>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</si>
  <si>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</si>
  <si>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</si>
  <si>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</si>
  <si>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</si>
  <si>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</si>
  <si>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</si>
  <si>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</si>
  <si>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</si>
  <si>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</si>
  <si>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</si>
  <si>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</si>
  <si>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</si>
  <si>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</si>
  <si>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</si>
  <si>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</si>
  <si>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</si>
  <si>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</si>
  <si>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</si>
  <si>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</si>
  <si>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</si>
  <si>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</si>
  <si>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</si>
  <si>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</si>
  <si>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</si>
  <si>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</si>
  <si>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</si>
  <si>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</si>
  <si>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</si>
  <si>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</si>
  <si>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</si>
  <si>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</si>
  <si>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</si>
  <si>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</si>
  <si>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</si>
  <si>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</si>
  <si>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</si>
  <si>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</si>
  <si>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</si>
  <si>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</si>
  <si>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</si>
  <si>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</si>
  <si>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</si>
  <si>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</si>
  <si>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</si>
  <si>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</si>
  <si>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</si>
  <si>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</si>
  <si>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</si>
  <si>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</si>
  <si>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</si>
  <si>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</si>
  <si>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</si>
  <si>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</si>
  <si>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</si>
  <si>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</si>
  <si>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</si>
  <si>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</si>
  <si>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</si>
  <si>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</si>
  <si>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</si>
  <si>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</si>
  <si>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</si>
  <si>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</si>
  <si>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</si>
  <si>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</si>
  <si>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</si>
  <si>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</si>
  <si>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</si>
  <si>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</si>
  <si>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</si>
  <si>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</si>
  <si>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</si>
  <si>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</si>
  <si>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</si>
  <si>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</si>
  <si>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</si>
  <si>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</si>
  <si>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</si>
  <si>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</si>
  <si>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</si>
  <si>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</si>
  <si>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</si>
  <si>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</si>
  <si>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</si>
  <si>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</si>
  <si>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</si>
  <si>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</si>
  <si>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</si>
  <si>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</si>
  <si>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</si>
  <si>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</si>
  <si>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</si>
  <si>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</si>
  <si>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</si>
  <si>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</si>
  <si>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</si>
  <si>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</si>
  <si>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</si>
  <si>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</si>
  <si>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</si>
  <si>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</si>
  <si>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</si>
  <si>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</si>
  <si>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</si>
  <si>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</si>
  <si>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</si>
  <si>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</si>
  <si>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</si>
  <si>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</si>
  <si>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</si>
  <si>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</si>
  <si>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</si>
  <si>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</si>
  <si>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</si>
  <si>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</si>
  <si>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</si>
  <si>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</si>
  <si>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</si>
  <si>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</si>
  <si>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</si>
  <si>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</si>
  <si>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</si>
  <si>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</si>
  <si>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</si>
  <si>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</si>
  <si>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</si>
  <si>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</si>
  <si>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</si>
  <si>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</si>
  <si>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</si>
  <si>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</si>
  <si>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</si>
  <si>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</si>
  <si>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</si>
  <si>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</si>
  <si>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</si>
  <si>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</si>
  <si>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</si>
  <si>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</si>
  <si>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</si>
  <si>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</si>
  <si>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</si>
  <si>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</si>
  <si>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</si>
  <si>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</si>
  <si>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</si>
  <si>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</si>
  <si>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</si>
  <si>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</si>
  <si>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</si>
  <si>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</si>
  <si>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</si>
  <si>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</si>
  <si>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</si>
  <si>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</si>
  <si>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</si>
  <si>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</si>
  <si>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</si>
  <si>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</si>
  <si>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</si>
  <si>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</si>
  <si>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</si>
  <si>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</si>
  <si>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</si>
  <si>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</si>
  <si>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</si>
  <si>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</si>
  <si>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</si>
  <si>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</si>
  <si>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</si>
  <si>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</si>
  <si>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</si>
  <si>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</si>
  <si>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</si>
  <si>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</si>
  <si>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</si>
  <si>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</si>
  <si>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</si>
  <si>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</si>
  <si>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</si>
  <si>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</si>
  <si>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</si>
  <si>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</si>
  <si>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</si>
  <si>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</si>
  <si>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</si>
  <si>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</si>
  <si>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</si>
  <si>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</si>
  <si>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</si>
  <si>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</si>
  <si>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</si>
  <si>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</si>
  <si>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</si>
  <si>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</si>
  <si>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</si>
  <si>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</si>
  <si>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</si>
  <si>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</si>
  <si>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</si>
  <si>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</si>
  <si>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</si>
  <si>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</si>
  <si>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</si>
  <si>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</si>
  <si>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</si>
  <si>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</si>
  <si>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</si>
  <si>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</si>
  <si>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</si>
  <si>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</si>
  <si>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</si>
  <si>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</si>
  <si>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</si>
  <si>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</si>
  <si>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</si>
  <si>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</si>
  <si>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</si>
  <si>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</si>
  <si>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</si>
  <si>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</si>
  <si>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</si>
  <si>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</si>
  <si>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</si>
  <si>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</si>
  <si>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</si>
  <si>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</si>
  <si>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</si>
  <si>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</si>
  <si>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</si>
  <si>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</si>
  <si>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</si>
  <si>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</si>
  <si>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</si>
  <si>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</si>
  <si>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</si>
  <si>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</si>
  <si>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</si>
  <si>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</si>
  <si>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</si>
  <si>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</si>
  <si>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</si>
  <si>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</si>
  <si>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</si>
  <si>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</si>
  <si>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</si>
  <si>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</si>
  <si>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</si>
  <si>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</si>
  <si>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</si>
  <si>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</si>
  <si>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</si>
  <si>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</si>
  <si>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</si>
  <si>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</si>
  <si>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</si>
  <si>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</si>
  <si>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</si>
  <si>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</si>
  <si>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</si>
  <si>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</si>
  <si>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</si>
  <si>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</si>
  <si>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</si>
  <si>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</si>
  <si>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</si>
  <si>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</si>
  <si>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</si>
  <si>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</si>
  <si>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</si>
  <si>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</si>
  <si>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</si>
  <si>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</si>
  <si>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</si>
  <si>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</si>
  <si>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</si>
  <si>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</si>
  <si>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</si>
  <si>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</si>
  <si>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</si>
  <si>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</si>
  <si>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</si>
  <si>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</si>
  <si>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</si>
  <si>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</si>
  <si>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</si>
  <si>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</si>
  <si>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</si>
  <si>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</si>
  <si>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</si>
  <si>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</si>
  <si>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</si>
  <si>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</si>
  <si>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</si>
  <si>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</si>
  <si>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</si>
  <si>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</si>
  <si>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</si>
  <si>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</si>
  <si>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</si>
  <si>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</si>
  <si>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</si>
  <si>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</si>
  <si>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</si>
  <si>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</si>
  <si>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</si>
  <si>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</si>
  <si>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</si>
  <si>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</si>
  <si>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</si>
  <si>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</si>
  <si>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</si>
  <si>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</si>
  <si>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</si>
  <si>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</si>
  <si>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</si>
  <si>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</si>
  <si>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</si>
  <si>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</si>
  <si>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</si>
  <si>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</si>
  <si>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</si>
  <si>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</si>
  <si>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</si>
  <si>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</si>
  <si>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</si>
  <si>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</si>
  <si>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</si>
  <si>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</si>
  <si>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</si>
  <si>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</si>
  <si>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</si>
  <si>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</si>
  <si>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</si>
  <si>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</si>
  <si>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</si>
  <si>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</si>
  <si>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</si>
  <si>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</si>
  <si>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</si>
  <si>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</si>
  <si>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</si>
  <si>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</si>
  <si>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</si>
  <si>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</si>
  <si>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</si>
  <si>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</si>
  <si>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</si>
  <si>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</si>
  <si>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</si>
  <si>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</si>
  <si>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</si>
  <si>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</si>
  <si>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</si>
  <si>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</si>
  <si>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</si>
  <si>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</si>
  <si>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</si>
  <si>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</si>
  <si>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</si>
  <si>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</si>
  <si>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</si>
  <si>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</si>
  <si>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</si>
  <si>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</si>
  <si>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</si>
  <si>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</si>
  <si>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</si>
  <si>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</si>
  <si>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</si>
  <si>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</si>
  <si>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</si>
  <si>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</si>
  <si>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</si>
  <si>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</si>
  <si>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</si>
  <si>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</si>
  <si>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</si>
  <si>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</si>
  <si>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</si>
  <si>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</si>
  <si>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</si>
  <si>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</si>
  <si>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</si>
  <si>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</si>
  <si>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</si>
  <si>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</si>
  <si>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</si>
  <si>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</si>
  <si>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</si>
  <si>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</si>
  <si>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</si>
  <si>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</si>
  <si>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</si>
  <si>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</si>
  <si>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</si>
  <si>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</si>
  <si>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</si>
  <si>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</si>
  <si>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</si>
  <si>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</si>
  <si>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</si>
  <si>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</si>
  <si>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</si>
  <si>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</si>
  <si>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</si>
  <si>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</si>
  <si>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</si>
  <si>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</si>
  <si>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</si>
  <si>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</si>
  <si>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</si>
  <si>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</si>
  <si>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</si>
  <si>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</si>
  <si>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</si>
  <si>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</si>
  <si>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</si>
  <si>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</si>
  <si>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</si>
  <si>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</si>
  <si>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</si>
  <si>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</si>
  <si>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</si>
  <si>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</si>
  <si>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</si>
  <si>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</si>
  <si>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</si>
  <si>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</si>
  <si>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</si>
  <si>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</si>
  <si>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</si>
  <si>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</si>
  <si>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</si>
  <si>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</si>
  <si>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</si>
  <si>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</si>
  <si>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</si>
  <si>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</si>
  <si>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</si>
  <si>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</si>
  <si>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</si>
  <si>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</si>
  <si>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</si>
  <si>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</si>
  <si>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</si>
  <si>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</si>
  <si>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</si>
  <si>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</si>
  <si>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</si>
  <si>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</si>
  <si>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</si>
  <si>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</si>
  <si>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</si>
  <si>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</si>
  <si>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</si>
  <si>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</si>
  <si>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</si>
  <si>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</si>
  <si>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</si>
  <si>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</si>
  <si>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</si>
  <si>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</si>
  <si>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</si>
  <si>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</si>
  <si>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</si>
  <si>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</si>
  <si>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</si>
  <si>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</si>
  <si>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</si>
  <si>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</si>
  <si>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</si>
  <si>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</si>
  <si>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</si>
  <si>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</si>
  <si>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</si>
  <si>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</si>
  <si>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</si>
  <si>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</si>
  <si>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</si>
  <si>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</si>
  <si>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</si>
  <si>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</si>
  <si>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</si>
  <si>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</si>
  <si>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</si>
  <si>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</si>
  <si>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</si>
  <si>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</si>
  <si>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</si>
  <si>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</si>
  <si>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</si>
  <si>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</si>
  <si>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</si>
  <si>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</si>
  <si>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</si>
  <si>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</si>
  <si>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</si>
  <si>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</si>
  <si>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</si>
  <si>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</si>
  <si>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</si>
  <si>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</si>
  <si>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</si>
  <si>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</si>
  <si>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</si>
  <si>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</si>
  <si>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</si>
  <si>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</si>
  <si>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</si>
  <si>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</si>
  <si>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</si>
  <si>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</si>
  <si>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</si>
  <si>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</si>
  <si>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</si>
  <si>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</si>
  <si>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</si>
  <si>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</si>
  <si>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</si>
  <si>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</si>
  <si>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</si>
  <si>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</si>
  <si>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</si>
  <si>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</si>
  <si>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</si>
  <si>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</si>
  <si>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</si>
  <si>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</si>
  <si>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</si>
  <si>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</si>
  <si>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</si>
  <si>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</si>
  <si>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</si>
  <si>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</si>
  <si>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</si>
  <si>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</si>
  <si>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</si>
  <si>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</si>
  <si>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</si>
  <si>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</si>
  <si>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</si>
  <si>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</si>
  <si>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</si>
  <si>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</si>
  <si>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</si>
  <si>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</si>
  <si>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</si>
  <si>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</si>
  <si>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</si>
  <si>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</si>
  <si>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</si>
  <si>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</si>
  <si>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</si>
  <si>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</si>
  <si>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</si>
  <si>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</si>
  <si>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</si>
  <si>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</si>
  <si>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</si>
  <si>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</si>
  <si>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</si>
  <si>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</si>
  <si>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</si>
  <si>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</si>
  <si>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</si>
  <si>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</si>
  <si>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</si>
  <si>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</si>
  <si>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</si>
  <si>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</si>
  <si>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</si>
  <si>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</si>
  <si>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</si>
  <si>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</si>
  <si>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</si>
  <si>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</si>
  <si>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</si>
  <si>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</si>
  <si>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</si>
  <si>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</si>
  <si>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</si>
  <si>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</si>
  <si>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</si>
  <si>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</si>
  <si>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</si>
  <si>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</si>
  <si>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</si>
  <si>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</si>
  <si>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</si>
  <si>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</si>
  <si>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</si>
  <si>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</si>
  <si>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</si>
  <si>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</si>
  <si>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</si>
  <si>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</si>
  <si>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</si>
  <si>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</si>
  <si>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</si>
  <si>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</si>
  <si>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</si>
  <si>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</si>
  <si>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</si>
  <si>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</si>
  <si>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</si>
  <si>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</si>
  <si>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</si>
  <si>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</si>
  <si>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</si>
  <si>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</si>
  <si>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</si>
  <si>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</si>
  <si>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</si>
  <si>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</si>
  <si>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</si>
  <si>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</si>
  <si>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</si>
  <si>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</si>
  <si>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</si>
  <si>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</si>
  <si>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</si>
  <si>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</si>
  <si>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</si>
  <si>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</si>
  <si>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</si>
  <si>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</si>
  <si>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</si>
  <si>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</si>
  <si>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</si>
  <si>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</si>
  <si>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</si>
  <si>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</si>
  <si>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</si>
  <si>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</si>
  <si>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</si>
  <si>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</si>
  <si>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</si>
  <si>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</si>
  <si>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</si>
  <si>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</si>
  <si>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</si>
  <si>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</si>
  <si>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</si>
  <si>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</si>
  <si>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</si>
  <si>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</si>
  <si>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</si>
  <si>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</si>
  <si>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</si>
  <si>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</si>
  <si>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</si>
  <si>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</si>
  <si>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</si>
  <si>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</si>
  <si>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</si>
  <si>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</si>
  <si>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</si>
  <si>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</si>
  <si>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</si>
  <si>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</si>
  <si>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</si>
  <si>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</si>
  <si>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</si>
  <si>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</si>
  <si>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</si>
  <si>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</si>
  <si>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</si>
  <si>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</si>
  <si>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</si>
  <si>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</si>
  <si>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</si>
  <si>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</si>
  <si>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</si>
  <si>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</si>
  <si>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</si>
  <si>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</si>
  <si>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</si>
  <si>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</si>
  <si>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</si>
  <si>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</si>
  <si>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</si>
  <si>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</si>
  <si>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</si>
  <si>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</si>
  <si>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</si>
  <si>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</si>
  <si>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</si>
  <si>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</si>
  <si>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</si>
  <si>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</si>
  <si>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</si>
  <si>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</si>
  <si>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</si>
  <si>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</si>
  <si>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</si>
  <si>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</si>
  <si>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</si>
  <si>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</si>
  <si>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</si>
  <si>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</si>
  <si>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</si>
  <si>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</si>
  <si>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</si>
  <si>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</si>
  <si>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</si>
  <si>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</si>
  <si>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</si>
  <si>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</si>
  <si>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</si>
  <si>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</si>
  <si>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</si>
  <si>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</si>
  <si>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</si>
  <si>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</si>
  <si>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</si>
  <si>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</si>
  <si>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</si>
  <si>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</si>
  <si>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</si>
  <si>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</si>
  <si>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</si>
  <si>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</si>
  <si>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</si>
  <si>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</si>
  <si>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</si>
  <si>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</si>
  <si>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</si>
  <si>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</si>
  <si>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</si>
  <si>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</si>
  <si>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</si>
  <si>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</si>
  <si>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</si>
  <si>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</si>
  <si>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</si>
  <si>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</si>
  <si>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</si>
  <si>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</si>
  <si>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</si>
  <si>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</si>
  <si>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</si>
  <si>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</si>
  <si>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</si>
  <si>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</si>
  <si>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</si>
  <si>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</si>
  <si>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</si>
  <si>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</si>
  <si>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</si>
  <si>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</si>
  <si>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</si>
  <si>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</si>
  <si>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</si>
  <si>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</si>
  <si>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</si>
  <si>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</si>
  <si>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</si>
  <si>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</si>
  <si>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</si>
  <si>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</si>
  <si>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</si>
  <si>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</si>
  <si>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</si>
  <si>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</si>
  <si>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</si>
  <si>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</si>
  <si>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</si>
  <si>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</si>
  <si>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</si>
  <si>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</si>
  <si>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</si>
  <si>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</si>
  <si>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</si>
  <si>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</si>
  <si>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</si>
  <si>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</si>
  <si>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</si>
  <si>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</si>
  <si>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</si>
  <si>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</si>
  <si>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</si>
  <si>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</si>
  <si>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</si>
  <si>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</si>
  <si>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</si>
  <si>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</si>
  <si>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</si>
  <si>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</si>
  <si>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</si>
  <si>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</si>
  <si>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</si>
  <si>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</si>
  <si>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</si>
  <si>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</si>
  <si>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</si>
  <si>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</si>
  <si>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</si>
  <si>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</si>
  <si>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</si>
  <si>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</si>
  <si>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</si>
  <si>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</si>
  <si>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</si>
  <si>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</si>
  <si>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</si>
  <si>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</si>
  <si>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</si>
  <si>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</si>
  <si>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</si>
  <si>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</si>
  <si>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</si>
  <si>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</si>
  <si>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</si>
  <si>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</si>
  <si>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</si>
  <si>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</si>
  <si>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</si>
  <si>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</si>
  <si>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</si>
  <si>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</si>
  <si>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</si>
  <si>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</si>
  <si>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</si>
  <si>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</si>
  <si>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</si>
  <si>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</si>
  <si>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</si>
  <si>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</si>
  <si>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</si>
  <si>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</si>
  <si>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</si>
  <si>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</si>
  <si>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</si>
  <si>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</si>
  <si>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</si>
  <si>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</si>
  <si>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</si>
  <si>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</si>
  <si>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</si>
  <si>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</si>
  <si>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</si>
  <si>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</si>
  <si>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</si>
  <si>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</si>
  <si>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</si>
  <si>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</si>
  <si>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</si>
  <si>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</si>
  <si>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</si>
  <si>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</si>
  <si>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</si>
  <si>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</si>
  <si>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</si>
  <si>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</si>
  <si>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</si>
  <si>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</si>
  <si>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</si>
  <si>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</si>
  <si>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</si>
  <si>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</si>
  <si>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</si>
  <si>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</si>
  <si>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</si>
  <si>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</si>
  <si>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</si>
  <si>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</si>
  <si>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</si>
  <si>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</si>
  <si>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</si>
  <si>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</si>
  <si>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</si>
  <si>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</si>
  <si>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</si>
  <si>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</si>
  <si>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</si>
  <si>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</si>
  <si>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</si>
  <si>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</si>
  <si>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</si>
  <si>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</si>
  <si>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</si>
  <si>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</si>
  <si>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</si>
  <si>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</si>
  <si>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</si>
  <si>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</si>
  <si>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</si>
  <si>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</si>
  <si>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</si>
  <si>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</si>
  <si>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</si>
  <si>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</si>
  <si>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</si>
  <si>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</si>
  <si>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</si>
  <si>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</si>
  <si>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</si>
  <si>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</si>
  <si>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</si>
  <si>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</si>
  <si>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</si>
  <si>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</si>
  <si>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</si>
  <si>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</si>
  <si>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</si>
  <si>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</si>
  <si>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</si>
  <si>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</si>
  <si>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</si>
  <si>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</si>
  <si>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</si>
  <si>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</si>
  <si>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</si>
  <si>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</si>
  <si>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</si>
  <si>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</si>
  <si>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</si>
  <si>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</si>
  <si>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</si>
  <si>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</si>
  <si>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</si>
  <si>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</si>
  <si>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</si>
  <si>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</si>
  <si>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</si>
  <si>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</si>
  <si>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</si>
  <si>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</si>
  <si>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</si>
  <si>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</si>
  <si>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</si>
  <si>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</si>
  <si>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</si>
  <si>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</si>
  <si>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</si>
  <si>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</si>
  <si>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</si>
  <si>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</si>
  <si>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</si>
  <si>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</si>
  <si>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</si>
  <si>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</si>
  <si>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</si>
  <si>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</si>
  <si>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</si>
  <si>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</si>
  <si>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</si>
  <si>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</si>
  <si>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</si>
  <si>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</si>
  <si>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</si>
  <si>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</si>
  <si>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</si>
  <si>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</si>
  <si>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</si>
  <si>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</si>
  <si>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</si>
  <si>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</si>
  <si>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</si>
  <si>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</si>
  <si>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</si>
  <si>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</si>
  <si>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</si>
  <si>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</si>
  <si>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</si>
  <si>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</si>
  <si>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</si>
  <si>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</si>
  <si>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</si>
  <si>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</si>
  <si>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</si>
  <si>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</si>
  <si>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</si>
  <si>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</si>
  <si>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</si>
  <si>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</si>
  <si>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</si>
  <si>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</si>
  <si>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</si>
  <si>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</si>
  <si>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</si>
  <si>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</si>
  <si>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</si>
  <si>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</si>
  <si>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</si>
  <si>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</si>
  <si>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</si>
  <si>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</si>
  <si>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</si>
  <si>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</si>
  <si>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</si>
  <si>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</si>
  <si>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</si>
  <si>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</si>
  <si>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</si>
  <si>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</si>
  <si>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</si>
  <si>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</si>
  <si>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</si>
  <si>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</si>
  <si>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</si>
  <si>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</si>
  <si>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</si>
  <si>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</si>
  <si>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</si>
  <si>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</si>
  <si>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</si>
  <si>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</si>
  <si>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</si>
  <si>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</si>
  <si>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</si>
  <si>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</si>
  <si>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</si>
  <si>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</si>
  <si>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</si>
  <si>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</si>
  <si>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</si>
  <si>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</si>
  <si>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</si>
  <si>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</si>
  <si>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</si>
  <si>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</si>
  <si>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</si>
  <si>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</si>
  <si>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</si>
  <si>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</si>
  <si>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</si>
  <si>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</si>
  <si>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</si>
  <si>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</si>
  <si>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</si>
  <si>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</si>
  <si>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</si>
  <si>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</si>
  <si>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</si>
  <si>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</si>
  <si>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</si>
  <si>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</si>
  <si>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</si>
  <si>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</si>
  <si>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</si>
  <si>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</si>
  <si>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</si>
  <si>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</si>
  <si>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</si>
  <si>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</si>
  <si>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</si>
  <si>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</si>
  <si>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</si>
  <si>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</si>
  <si>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</si>
  <si>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</si>
  <si>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</si>
  <si>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</si>
  <si>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</si>
  <si>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</si>
  <si>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</si>
  <si>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</si>
  <si>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</si>
  <si>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</si>
  <si>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</si>
  <si>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</si>
  <si>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</si>
  <si>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</si>
  <si>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</si>
  <si>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</si>
  <si>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</si>
  <si>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</si>
  <si>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</si>
  <si>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</si>
  <si>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</si>
  <si>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</si>
  <si>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</si>
  <si>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</si>
  <si>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</si>
  <si>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</si>
  <si>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</si>
  <si>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</si>
  <si>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</si>
  <si>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</si>
  <si>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</si>
  <si>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</si>
  <si>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</si>
  <si>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</si>
  <si>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</si>
  <si>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</si>
  <si>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</si>
  <si>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</si>
  <si>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</si>
  <si>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</si>
  <si>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</si>
  <si>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</si>
  <si>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</si>
  <si>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</si>
  <si>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</si>
  <si>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</si>
  <si>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</si>
  <si>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</si>
  <si>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</si>
  <si>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</si>
  <si>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</si>
  <si>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</si>
  <si>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</si>
  <si>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</si>
  <si>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</si>
  <si>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</si>
  <si>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</si>
  <si>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</si>
  <si>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</si>
  <si>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</si>
  <si>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</si>
  <si>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</si>
  <si>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</si>
  <si>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</si>
  <si>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</si>
  <si>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</si>
  <si>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</si>
  <si>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</si>
  <si>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</si>
  <si>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</si>
  <si>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</si>
  <si>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</si>
  <si>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</si>
  <si>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</si>
  <si>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</si>
  <si>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</si>
  <si>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</si>
  <si>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</si>
  <si>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</si>
  <si>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</si>
  <si>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</si>
  <si>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</si>
  <si>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</si>
  <si>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</si>
  <si>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</si>
  <si>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</si>
  <si>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</si>
  <si>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</si>
  <si>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</si>
  <si>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</si>
  <si>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</si>
  <si>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</si>
  <si>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</si>
  <si>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</si>
  <si>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</si>
  <si>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</si>
  <si>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</si>
  <si>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</si>
  <si>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</si>
  <si>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</si>
  <si>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</si>
  <si>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</si>
  <si>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</si>
  <si>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</si>
  <si>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</si>
  <si>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</si>
  <si>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</si>
  <si>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</si>
  <si>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</si>
  <si>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</si>
  <si>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</si>
  <si>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</si>
  <si>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</si>
  <si>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</si>
  <si>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</si>
  <si>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</si>
  <si>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</si>
  <si>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</si>
  <si>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</si>
  <si>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</si>
  <si>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</si>
  <si>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</si>
  <si>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</si>
  <si>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</si>
  <si>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</si>
  <si>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</si>
  <si>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</si>
  <si>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</si>
  <si>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</si>
  <si>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</si>
  <si>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</si>
  <si>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</si>
  <si>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</si>
  <si>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</si>
  <si>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</si>
  <si>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</si>
  <si>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</si>
  <si>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</si>
  <si>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</si>
  <si>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</si>
  <si>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</si>
  <si>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</si>
  <si>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</si>
  <si>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</si>
  <si>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</si>
  <si>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</si>
  <si>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</si>
  <si>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</si>
  <si>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</si>
  <si>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</si>
  <si>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</si>
  <si>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</si>
  <si>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</si>
  <si>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</si>
  <si>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</si>
  <si>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</si>
  <si>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</si>
  <si>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</si>
  <si>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</si>
  <si>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</si>
  <si>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</si>
  <si>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</si>
  <si>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</si>
  <si>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</si>
  <si>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</si>
  <si>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</si>
  <si>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</si>
  <si>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</si>
  <si>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</si>
  <si>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</si>
  <si>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</si>
  <si>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</si>
  <si>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</si>
  <si>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</si>
  <si>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</si>
  <si>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</si>
  <si>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</si>
  <si>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</si>
  <si>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</si>
  <si>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</si>
  <si>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</si>
  <si>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</si>
  <si>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</si>
  <si>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</si>
  <si>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</si>
  <si>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</si>
  <si>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</si>
  <si>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</si>
  <si>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</si>
  <si>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</si>
  <si>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</si>
  <si>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</si>
  <si>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</si>
  <si>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</si>
  <si>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</si>
  <si>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</si>
  <si>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</si>
  <si>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</si>
  <si>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</si>
  <si>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</si>
  <si>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</si>
  <si>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</si>
  <si>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</si>
  <si>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</si>
  <si>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</si>
  <si>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</si>
  <si>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</si>
  <si>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</si>
  <si>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</si>
  <si>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</si>
  <si>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</si>
  <si>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</si>
  <si>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</si>
  <si>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</si>
  <si>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</si>
  <si>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</si>
  <si>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</si>
  <si>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</si>
  <si>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</si>
  <si>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</si>
  <si>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</si>
  <si>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</si>
  <si>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</si>
  <si>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</si>
  <si>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</si>
  <si>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</si>
  <si>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</si>
  <si>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</si>
  <si>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</si>
  <si>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</si>
  <si>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</si>
  <si>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</si>
  <si>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</si>
  <si>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</si>
  <si>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</si>
  <si>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</si>
  <si>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</si>
  <si>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</si>
  <si>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</si>
  <si>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</si>
  <si>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</si>
  <si>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</si>
  <si>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</si>
  <si>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</si>
  <si>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</si>
  <si>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</si>
  <si>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</si>
  <si>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</si>
  <si>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</si>
  <si>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</si>
  <si>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</si>
  <si>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</si>
  <si>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</si>
  <si>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</si>
  <si>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</si>
  <si>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</si>
  <si>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</si>
  <si>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</si>
  <si>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</si>
  <si>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</si>
  <si>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</si>
  <si>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</si>
  <si>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</si>
  <si>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</si>
  <si>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</si>
  <si>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</si>
  <si>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</si>
  <si>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</si>
  <si>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</si>
  <si>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</si>
  <si>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</si>
  <si>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</si>
  <si>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</si>
  <si>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</si>
  <si>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</si>
  <si>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</si>
  <si>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</si>
  <si>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</si>
  <si>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</si>
  <si>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</si>
  <si>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</si>
  <si>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</si>
  <si>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</si>
  <si>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</si>
  <si>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</si>
  <si>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</si>
  <si>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</si>
  <si>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</si>
  <si>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</si>
  <si>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</si>
  <si>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</si>
  <si>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</si>
  <si>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</si>
  <si>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</si>
  <si>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</si>
  <si>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</si>
  <si>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</si>
  <si>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</si>
  <si>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</si>
  <si>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</si>
  <si>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</si>
  <si>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</si>
  <si>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</si>
  <si>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</si>
  <si>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</si>
  <si>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</si>
  <si>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</si>
  <si>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</si>
  <si>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</si>
  <si>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</si>
  <si>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</si>
  <si>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</si>
  <si>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</si>
  <si>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</si>
  <si>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</si>
  <si>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</si>
  <si>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</si>
  <si>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</si>
  <si>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</si>
  <si>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</si>
  <si>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</si>
  <si>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</si>
  <si>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</si>
  <si>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</si>
  <si>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</si>
  <si>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</si>
  <si>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</si>
  <si>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</si>
  <si>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</si>
  <si>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</si>
  <si>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</si>
  <si>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</si>
  <si>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</si>
  <si>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</si>
  <si>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</si>
  <si>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</si>
  <si>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</si>
  <si>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</si>
  <si>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</si>
  <si>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</si>
  <si>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</si>
  <si>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</si>
  <si>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</si>
  <si>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</si>
  <si>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</si>
  <si>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</si>
  <si>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</si>
  <si>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</si>
  <si>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</si>
  <si>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</si>
  <si>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</si>
  <si>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</si>
  <si>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</si>
  <si>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</si>
  <si>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</si>
  <si>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</si>
  <si>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</si>
  <si>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</si>
  <si>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</si>
  <si>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</si>
  <si>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</si>
  <si>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</si>
  <si>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</si>
  <si>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</si>
  <si>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</si>
  <si>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</si>
  <si>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</si>
  <si>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</si>
  <si>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</si>
  <si>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</si>
  <si>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</si>
  <si>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</si>
  <si>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</si>
  <si>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</si>
  <si>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</si>
  <si>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</si>
  <si>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</si>
  <si>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</si>
  <si>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</si>
  <si>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</si>
  <si>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</si>
  <si>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</si>
  <si>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</si>
  <si>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</si>
  <si>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</si>
  <si>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</si>
  <si>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</si>
  <si>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</si>
  <si>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</si>
  <si>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</si>
  <si>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</si>
  <si>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</si>
  <si>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</si>
  <si>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</si>
  <si>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</si>
  <si>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</si>
  <si>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</si>
  <si>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</si>
  <si>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</si>
  <si>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</si>
  <si>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</si>
  <si>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</si>
  <si>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</si>
  <si>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</si>
  <si>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</si>
  <si>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</si>
  <si>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</si>
  <si>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</si>
  <si>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</si>
  <si>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</si>
  <si>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</si>
  <si>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</si>
  <si>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</si>
  <si>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</si>
  <si>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</si>
  <si>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</si>
  <si>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</si>
  <si>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</si>
  <si>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</si>
  <si>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</si>
  <si>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</si>
  <si>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</si>
  <si>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</si>
  <si>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</si>
  <si>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</si>
  <si>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</si>
  <si>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</si>
  <si>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</si>
  <si>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</si>
  <si>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</si>
  <si>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</si>
  <si>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</si>
  <si>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</si>
  <si>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</si>
  <si>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</si>
  <si>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</si>
  <si>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</si>
  <si>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</si>
  <si>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</si>
  <si>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</si>
  <si>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</si>
  <si>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</si>
  <si>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</si>
  <si>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</si>
  <si>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</si>
  <si>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</si>
  <si>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</si>
  <si>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</si>
  <si>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</si>
  <si>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</si>
  <si>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</si>
  <si>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</si>
  <si>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</si>
  <si>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</si>
  <si>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</si>
  <si>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</si>
  <si>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</si>
  <si>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</si>
  <si>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</si>
  <si>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</si>
  <si>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</si>
  <si>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</si>
  <si>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</si>
  <si>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</si>
  <si>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</si>
  <si>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</si>
  <si>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</si>
  <si>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</si>
  <si>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</si>
  <si>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</si>
  <si>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</si>
  <si>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</si>
  <si>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</si>
  <si>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</si>
  <si>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</si>
  <si>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</si>
  <si>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</si>
  <si>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</si>
  <si>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</si>
  <si>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</si>
  <si>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</si>
  <si>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</si>
  <si>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</si>
  <si>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</si>
  <si>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</si>
  <si>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</si>
  <si>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</si>
  <si>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</si>
  <si>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</si>
  <si>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</si>
  <si>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</si>
  <si>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</si>
  <si>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</si>
  <si>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</si>
  <si>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</si>
  <si>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</si>
  <si>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</si>
  <si>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</si>
  <si>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</si>
  <si>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</si>
  <si>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</si>
  <si>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</si>
  <si>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</si>
  <si>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</si>
  <si>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</si>
  <si>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</si>
  <si>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</si>
  <si>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</si>
  <si>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</si>
  <si>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</si>
  <si>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</si>
  <si>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</si>
  <si>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</si>
  <si>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</si>
  <si>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</si>
  <si>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</si>
  <si>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</si>
  <si>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</si>
  <si>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</si>
  <si>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</si>
  <si>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</si>
  <si>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</si>
  <si>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</si>
  <si>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</si>
  <si>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</si>
  <si>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</si>
  <si>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</si>
  <si>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</si>
  <si>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</si>
  <si>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</si>
  <si>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</si>
  <si>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</si>
  <si>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</si>
  <si>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</si>
  <si>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</si>
  <si>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</si>
  <si>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</si>
  <si>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</si>
  <si>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</si>
  <si>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</si>
  <si>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</si>
  <si>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</si>
  <si>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</si>
  <si>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</si>
  <si>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</si>
  <si>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</si>
  <si>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</si>
  <si>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</si>
  <si>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</si>
  <si>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</si>
  <si>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</si>
  <si>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</si>
  <si>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</si>
  <si>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</si>
  <si>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</si>
  <si>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</si>
  <si>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</si>
  <si>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</si>
  <si>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</si>
  <si>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</si>
  <si>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</si>
  <si>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</si>
  <si>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</si>
  <si>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</si>
  <si>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</si>
  <si>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</si>
  <si>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</si>
  <si>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</si>
  <si>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</si>
  <si>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</si>
  <si>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</si>
  <si>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</si>
  <si>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</si>
  <si>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</si>
  <si>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</si>
  <si>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</si>
  <si>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</si>
  <si>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</si>
  <si>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</si>
  <si>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</si>
  <si>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</si>
  <si>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</si>
  <si>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</si>
  <si>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</si>
  <si>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</si>
  <si>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</si>
  <si>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</si>
  <si>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</si>
  <si>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</si>
  <si>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</si>
  <si>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</si>
  <si>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</si>
  <si>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</si>
  <si>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</si>
  <si>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</si>
  <si>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</si>
  <si>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</si>
  <si>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</si>
  <si>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</si>
  <si>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</si>
  <si>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</si>
  <si>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</si>
  <si>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</si>
  <si>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</si>
  <si>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</si>
  <si>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</si>
  <si>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</si>
  <si>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</si>
  <si>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</si>
  <si>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</si>
  <si>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</si>
  <si>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</si>
  <si>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</si>
  <si>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</si>
  <si>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</si>
  <si>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</si>
  <si>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</si>
  <si>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</si>
  <si>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</si>
  <si>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</si>
  <si>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</si>
  <si>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</si>
  <si>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</si>
  <si>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</si>
  <si>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</si>
  <si>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</si>
  <si>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</si>
  <si>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</si>
  <si>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</si>
  <si>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</si>
  <si>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</si>
  <si>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</si>
  <si>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</si>
  <si>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</si>
  <si>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</si>
  <si>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</si>
  <si>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</si>
  <si>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</si>
  <si>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</si>
  <si>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</si>
  <si>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</si>
  <si>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</si>
  <si>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</si>
  <si>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</si>
  <si>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</si>
  <si>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</si>
  <si>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</si>
  <si>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</si>
  <si>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</si>
  <si>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</si>
  <si>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</si>
  <si>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</si>
  <si>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</si>
  <si>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</si>
  <si>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</si>
  <si>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</si>
  <si>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</si>
  <si>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</si>
  <si>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</si>
  <si>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</si>
  <si>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</si>
  <si>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</si>
  <si>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</si>
  <si>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</si>
  <si>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</si>
  <si>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</si>
  <si>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</si>
  <si>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</si>
  <si>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</si>
  <si>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</si>
  <si>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</si>
  <si>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</si>
  <si>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</si>
  <si>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</si>
  <si>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</si>
  <si>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</si>
  <si>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</si>
  <si>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</si>
  <si>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</si>
  <si>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</si>
  <si>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</si>
  <si>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</si>
  <si>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</si>
  <si>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</si>
  <si>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</si>
  <si>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</si>
  <si>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</si>
  <si>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</si>
  <si>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</si>
  <si>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</si>
  <si>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</si>
  <si>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</si>
  <si>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</si>
  <si>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</si>
  <si>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</si>
  <si>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</si>
  <si>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</si>
  <si>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</si>
  <si>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</si>
  <si>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</si>
  <si>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</si>
  <si>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</si>
  <si>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</si>
  <si>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</si>
  <si>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</si>
  <si>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</si>
  <si>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</si>
  <si>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</si>
  <si>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</si>
  <si>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</si>
  <si>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</si>
  <si>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</si>
  <si>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</si>
  <si>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</si>
  <si>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</si>
  <si>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</si>
  <si>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</si>
  <si>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</si>
  <si>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</si>
  <si>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</si>
  <si>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</si>
  <si>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</si>
  <si>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</si>
  <si>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</si>
  <si>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</si>
  <si>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</si>
  <si>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</si>
  <si>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</si>
  <si>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</si>
  <si>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</si>
  <si>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</si>
  <si>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</si>
  <si>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</si>
  <si>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</si>
  <si>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</si>
  <si>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</si>
  <si>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</si>
  <si>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</si>
  <si>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</si>
  <si>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</si>
  <si>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</si>
  <si>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</si>
  <si>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</si>
  <si>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</si>
  <si>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</si>
  <si>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</si>
  <si>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</si>
  <si>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</si>
  <si>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</si>
  <si>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</si>
  <si>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</si>
  <si>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</si>
  <si>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</si>
  <si>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</si>
  <si>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</si>
  <si>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</si>
  <si>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</si>
  <si>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</si>
  <si>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</si>
  <si>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</si>
  <si>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</si>
  <si>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</si>
  <si>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</si>
  <si>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</si>
  <si>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</si>
  <si>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</si>
  <si>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</si>
  <si>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</si>
  <si>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</si>
  <si>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</si>
  <si>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</si>
  <si>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</si>
  <si>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</si>
  <si>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</si>
  <si>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</si>
  <si>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</si>
  <si>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</si>
  <si>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</si>
  <si>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</si>
  <si>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</si>
  <si>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</si>
  <si>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</si>
  <si>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</si>
  <si>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</si>
  <si>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</si>
  <si>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</si>
  <si>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</si>
  <si>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</si>
  <si>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</si>
  <si>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</si>
  <si>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</si>
  <si>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</si>
  <si>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</si>
  <si>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</si>
  <si>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</si>
  <si>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</si>
  <si>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</si>
  <si>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</si>
  <si>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</si>
  <si>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</si>
  <si>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</si>
  <si>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</si>
  <si>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</si>
  <si>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</si>
  <si>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</si>
  <si>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</si>
  <si>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</si>
  <si>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</si>
  <si>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</si>
  <si>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</si>
  <si>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</si>
  <si>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</si>
  <si>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</si>
  <si>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</si>
  <si>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</si>
  <si>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</si>
  <si>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</si>
  <si>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</si>
  <si>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</si>
  <si>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</si>
  <si>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</si>
  <si>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</si>
  <si>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</si>
  <si>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</si>
  <si>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</si>
  <si>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</si>
  <si>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</si>
  <si>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</si>
  <si>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</si>
  <si>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</si>
  <si>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</si>
  <si>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</si>
  <si>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</si>
  <si>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</si>
  <si>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</si>
  <si>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</si>
  <si>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</si>
  <si>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</si>
  <si>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</si>
  <si>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</si>
  <si>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</si>
  <si>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</si>
  <si>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</si>
  <si>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</si>
  <si>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</si>
  <si>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</si>
  <si>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</si>
  <si>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</si>
  <si>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</si>
  <si>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</si>
  <si>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</si>
  <si>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</si>
  <si>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</si>
  <si>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</si>
  <si>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</si>
  <si>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</si>
  <si>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</si>
  <si>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</si>
  <si>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</si>
  <si>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</si>
  <si>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</si>
  <si>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</si>
  <si>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</si>
  <si>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</si>
  <si>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</si>
  <si>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</si>
  <si>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</si>
  <si>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</si>
  <si>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</si>
  <si>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</si>
  <si>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</si>
  <si>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</si>
  <si>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</si>
  <si>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</si>
  <si>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</si>
  <si>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</si>
  <si>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</si>
  <si>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</si>
  <si>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</si>
  <si>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</si>
  <si>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</si>
  <si>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</si>
  <si>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</si>
  <si>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</si>
  <si>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</si>
  <si>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</si>
  <si>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</si>
  <si>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</si>
  <si>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</si>
  <si>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</si>
  <si>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</si>
  <si>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</si>
  <si>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</si>
  <si>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</si>
  <si>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</si>
  <si>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</si>
  <si>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</si>
  <si>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</si>
  <si>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</si>
  <si>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</si>
  <si>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</si>
  <si>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</si>
  <si>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</si>
  <si>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</si>
  <si>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</si>
  <si>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</si>
  <si>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</si>
  <si>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</si>
  <si>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</si>
  <si>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</si>
  <si>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</si>
  <si>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</si>
  <si>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</si>
  <si>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</si>
  <si>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</si>
  <si>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</si>
  <si>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</si>
  <si>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</si>
  <si>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</si>
  <si>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</si>
  <si>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</si>
  <si>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</si>
  <si>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</si>
  <si>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</si>
  <si>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</si>
  <si>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</si>
  <si>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</si>
  <si>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</si>
  <si>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</si>
  <si>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</si>
  <si>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</si>
  <si>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</si>
  <si>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</si>
  <si>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</si>
  <si>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</si>
  <si>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</si>
  <si>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</si>
  <si>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</si>
  <si>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</si>
  <si>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</si>
  <si>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</si>
  <si>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</si>
  <si>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</si>
  <si>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</si>
  <si>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</si>
  <si>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</si>
  <si>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</si>
  <si>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</si>
  <si>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</si>
  <si>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</si>
  <si>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</si>
  <si>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</si>
  <si>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</si>
  <si>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</si>
  <si>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</si>
  <si>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</si>
  <si>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</si>
  <si>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</si>
  <si>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</si>
  <si>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</si>
  <si>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</si>
  <si>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</si>
  <si>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</si>
  <si>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</si>
  <si>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</si>
  <si>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</si>
  <si>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</si>
  <si>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</si>
  <si>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</si>
  <si>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</si>
  <si>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</si>
  <si>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</si>
  <si>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</si>
  <si>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</si>
  <si>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</si>
  <si>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</si>
  <si>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</si>
  <si>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</si>
  <si>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</si>
  <si>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</si>
  <si>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</si>
  <si>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</si>
  <si>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</si>
  <si>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</si>
  <si>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</si>
  <si>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</si>
  <si>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</si>
  <si>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</si>
  <si>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</si>
  <si>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</si>
  <si>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</si>
  <si>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</si>
  <si>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</si>
  <si>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</si>
  <si>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</si>
  <si>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</si>
  <si>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</si>
  <si>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</si>
  <si>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</si>
  <si>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</si>
  <si>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</si>
  <si>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</si>
  <si>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</si>
  <si>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</si>
  <si>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</si>
  <si>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</si>
  <si>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</si>
  <si>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</si>
  <si>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</si>
  <si>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</si>
  <si>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</si>
  <si>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</si>
  <si>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</si>
  <si>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</si>
  <si>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</si>
  <si>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</si>
  <si>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</si>
  <si>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</si>
  <si>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</si>
  <si>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</si>
  <si>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</si>
  <si>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</si>
  <si>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</si>
  <si>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</si>
  <si>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</si>
  <si>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</si>
  <si>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</si>
  <si>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</si>
  <si>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</si>
  <si>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</si>
  <si>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</si>
  <si>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</si>
  <si>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</si>
  <si>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</si>
  <si>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</si>
  <si>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</si>
  <si>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</si>
  <si>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</si>
  <si>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</si>
  <si>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</si>
  <si>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</si>
  <si>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</si>
  <si>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</si>
  <si>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</si>
  <si>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</si>
  <si>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</si>
  <si>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</si>
  <si>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</si>
  <si>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</si>
  <si>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</si>
  <si>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</si>
  <si>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</si>
  <si>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</si>
  <si>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</si>
  <si>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</si>
  <si>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</si>
  <si>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</si>
  <si>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</si>
  <si>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</si>
  <si>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</si>
  <si>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</si>
  <si>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</si>
  <si>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</si>
  <si>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</si>
  <si>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</si>
  <si>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</si>
  <si>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</si>
  <si>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</si>
  <si>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</si>
  <si>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</si>
  <si>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</si>
  <si>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</si>
  <si>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</si>
  <si>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</si>
  <si>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</si>
  <si>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</si>
  <si>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</si>
  <si>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</si>
  <si>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</si>
  <si>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</si>
  <si>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</si>
  <si>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</si>
  <si>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</si>
  <si>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</si>
  <si>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</si>
  <si>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</si>
  <si>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</si>
  <si>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</si>
  <si>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</si>
  <si>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</si>
  <si>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</si>
  <si>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</si>
  <si>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</si>
  <si>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</si>
  <si>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</si>
  <si>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</si>
  <si>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</si>
  <si>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</si>
  <si>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</si>
  <si>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</si>
  <si>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</si>
  <si>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</si>
  <si>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</si>
  <si>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</si>
  <si>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</si>
  <si>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</si>
  <si>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</si>
  <si>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</si>
  <si>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</si>
  <si>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</si>
  <si>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</si>
  <si>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</si>
  <si>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</si>
  <si>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</si>
  <si>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</si>
  <si>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</si>
  <si>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</si>
  <si>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</si>
  <si>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</si>
  <si>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</si>
  <si>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</si>
  <si>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</si>
  <si>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</si>
  <si>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</si>
  <si>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</si>
  <si>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</si>
  <si>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</si>
  <si>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</si>
  <si>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</si>
  <si>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</si>
  <si>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</si>
  <si>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</si>
  <si>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</si>
  <si>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</si>
  <si>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</si>
  <si>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</si>
  <si>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</si>
  <si>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</si>
  <si>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</si>
  <si>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</si>
  <si>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</si>
  <si>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</si>
  <si>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</si>
  <si>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</si>
  <si>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</si>
  <si>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</si>
  <si>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</si>
  <si>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</si>
  <si>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</si>
  <si>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</si>
  <si>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</si>
  <si>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</si>
  <si>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</si>
  <si>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</si>
  <si>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</si>
  <si>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</si>
  <si>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</si>
  <si>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</si>
  <si>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</si>
  <si>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</si>
  <si>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</si>
  <si>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</si>
  <si>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</si>
  <si>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</si>
  <si>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</si>
  <si>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</si>
  <si>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</si>
  <si>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</si>
  <si>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</si>
  <si>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</si>
  <si>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</si>
  <si>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</si>
  <si>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</si>
  <si>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</si>
  <si>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</si>
  <si>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</si>
  <si>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</si>
  <si>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</si>
  <si>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</si>
  <si>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</si>
  <si>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</si>
  <si>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</si>
  <si>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</si>
  <si>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</si>
  <si>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</si>
  <si>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</si>
  <si>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</si>
  <si>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</si>
  <si>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</si>
  <si>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</si>
  <si>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</si>
  <si>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</si>
  <si>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</si>
  <si>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</si>
  <si>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</si>
  <si>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</si>
  <si>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</si>
  <si>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</si>
  <si>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</si>
  <si>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</si>
  <si>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</si>
  <si>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</si>
  <si>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</si>
  <si>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</si>
  <si>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</si>
  <si>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</si>
  <si>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</si>
  <si>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</si>
  <si>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</si>
  <si>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</si>
  <si>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</si>
  <si>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</si>
  <si>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</si>
  <si>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</si>
  <si>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</si>
  <si>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</si>
  <si>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</si>
  <si>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</si>
  <si>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</si>
  <si>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</si>
  <si>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</si>
  <si>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</si>
  <si>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</si>
  <si>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</si>
  <si>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</si>
  <si>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</si>
  <si>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</si>
  <si>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</si>
  <si>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</si>
  <si>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</si>
  <si>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</si>
  <si>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</si>
  <si>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</si>
  <si>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</si>
  <si>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</si>
  <si>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</si>
  <si>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</si>
  <si>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</si>
  <si>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</si>
  <si>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</si>
  <si>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</si>
  <si>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</si>
  <si>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</si>
  <si>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</si>
  <si>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</si>
  <si>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</si>
  <si>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</si>
  <si>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</si>
  <si>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</si>
  <si>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</si>
  <si>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</si>
  <si>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</si>
  <si>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</si>
  <si>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</si>
  <si>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</si>
  <si>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</si>
  <si>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</si>
  <si>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</si>
  <si>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</si>
  <si>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</si>
  <si>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</si>
  <si>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</si>
  <si>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</si>
  <si>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</si>
  <si>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</si>
  <si>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</si>
  <si>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</si>
  <si>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</si>
  <si>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</si>
  <si>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</si>
  <si>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</si>
  <si>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</si>
  <si>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</si>
  <si>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</si>
  <si>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</si>
  <si>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</si>
  <si>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</si>
  <si>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</si>
  <si>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</si>
  <si>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</si>
  <si>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</si>
  <si>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</si>
  <si>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</si>
  <si>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</si>
  <si>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</si>
  <si>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</si>
  <si>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</si>
  <si>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</si>
  <si>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</si>
  <si>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</si>
  <si>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</si>
  <si>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</si>
  <si>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</si>
  <si>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</si>
  <si>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</si>
  <si>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</si>
  <si>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</si>
  <si>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</si>
  <si>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</si>
  <si>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</si>
  <si>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</si>
  <si>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</si>
  <si>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</si>
  <si>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</si>
  <si>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</si>
  <si>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</si>
  <si>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</si>
  <si>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</si>
  <si>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</si>
  <si>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</si>
  <si>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</si>
  <si>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</si>
  <si>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</si>
  <si>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</si>
  <si>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</si>
  <si>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</si>
  <si>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</si>
  <si>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</si>
  <si>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</si>
  <si>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</si>
  <si>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</si>
  <si>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</si>
  <si>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</si>
  <si>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</si>
  <si>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</si>
  <si>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</si>
  <si>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</si>
  <si>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</si>
  <si>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</si>
  <si>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</si>
  <si>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</si>
  <si>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</si>
  <si>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</si>
  <si>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</si>
  <si>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</si>
  <si>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</si>
  <si>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</si>
  <si>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</si>
  <si>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</si>
  <si>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</si>
  <si>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</si>
  <si>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</si>
  <si>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</si>
  <si>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</si>
  <si>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</si>
  <si>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</si>
  <si>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</si>
  <si>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</si>
  <si>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</si>
  <si>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</si>
  <si>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</si>
  <si>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</si>
  <si>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</si>
  <si>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</si>
  <si>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</si>
  <si>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</si>
  <si>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</si>
  <si>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</si>
  <si>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</si>
  <si>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</si>
  <si>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</si>
  <si>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</si>
  <si>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</si>
  <si>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</si>
  <si>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</si>
  <si>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</si>
  <si>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</si>
  <si>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</si>
  <si>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</si>
  <si>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</si>
  <si>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</si>
  <si>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</si>
  <si>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</si>
  <si>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</si>
  <si>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</si>
  <si>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</si>
  <si>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</si>
  <si>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</si>
  <si>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</si>
  <si>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</si>
  <si>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</si>
  <si>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</si>
  <si>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</si>
  <si>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</si>
  <si>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</si>
  <si>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</si>
  <si>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</si>
  <si>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</si>
  <si>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</si>
  <si>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</si>
  <si>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</si>
  <si>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</si>
  <si>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</si>
  <si>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</si>
  <si>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</si>
  <si>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</si>
  <si>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</si>
  <si>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</si>
  <si>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</si>
  <si>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</si>
  <si>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</si>
  <si>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</si>
  <si>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</si>
  <si>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</si>
  <si>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</si>
  <si>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</si>
  <si>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</si>
  <si>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</si>
  <si>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</si>
  <si>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</si>
  <si>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</si>
  <si>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</si>
  <si>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</si>
  <si>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</si>
  <si>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</si>
  <si>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</si>
  <si>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</si>
  <si>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</si>
  <si>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</si>
  <si>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</si>
  <si>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</si>
  <si>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</si>
  <si>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</si>
  <si>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</si>
  <si>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</si>
  <si>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</si>
  <si>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</si>
  <si>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</si>
  <si>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</si>
  <si>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</si>
  <si>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</si>
  <si>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</si>
  <si>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</si>
  <si>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</si>
  <si>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</si>
  <si>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</si>
  <si>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</si>
  <si>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</si>
  <si>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</si>
  <si>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</si>
  <si>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</si>
  <si>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</si>
  <si>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</si>
  <si>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</si>
  <si>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</si>
  <si>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</si>
  <si>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</si>
  <si>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</si>
  <si>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</si>
  <si>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</si>
  <si>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</si>
  <si>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</si>
  <si>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</si>
  <si>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</si>
  <si>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</si>
  <si>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</si>
  <si>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</si>
  <si>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</si>
  <si>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</si>
  <si>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</si>
  <si>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</si>
  <si>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</si>
  <si>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</si>
  <si>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</si>
  <si>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</si>
  <si>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</si>
  <si>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</si>
  <si>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</si>
  <si>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</si>
  <si>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</si>
  <si>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</si>
  <si>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</si>
  <si>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</si>
  <si>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</si>
  <si>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</si>
  <si>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</si>
  <si>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</si>
  <si>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</si>
  <si>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</si>
  <si>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</si>
  <si>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</si>
  <si>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</si>
  <si>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</si>
  <si>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</si>
  <si>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</si>
  <si>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</si>
  <si>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</si>
  <si>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</si>
  <si>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</si>
  <si>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</si>
  <si>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</si>
  <si>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</si>
  <si>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</si>
  <si>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</si>
  <si>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</si>
  <si>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</si>
  <si>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</si>
  <si>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</si>
  <si>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</si>
  <si>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</si>
  <si>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</si>
  <si>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</si>
  <si>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</si>
  <si>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</si>
  <si>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</si>
  <si>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</si>
  <si>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</si>
  <si>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</si>
  <si>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</si>
  <si>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</si>
  <si>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</si>
  <si>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</si>
  <si>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</si>
  <si>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</si>
  <si>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</si>
  <si>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</si>
  <si>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</si>
  <si>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</si>
  <si>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</si>
  <si>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</si>
  <si>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</si>
  <si>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</si>
  <si>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</si>
  <si>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</si>
  <si>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</si>
  <si>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</si>
  <si>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</si>
  <si>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</si>
  <si>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</si>
  <si>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</si>
  <si>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</si>
  <si>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</si>
  <si>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</si>
  <si>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</si>
  <si>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</si>
  <si>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</si>
  <si>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</si>
  <si>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</si>
  <si>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</si>
  <si>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</si>
  <si>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</si>
  <si>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</si>
  <si>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</si>
  <si>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</si>
  <si>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</si>
  <si>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</si>
  <si>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</si>
  <si>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</si>
  <si>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</si>
  <si>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</si>
  <si>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</si>
  <si>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</si>
  <si>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</si>
  <si>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</si>
  <si>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</si>
  <si>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</si>
  <si>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</si>
  <si>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</si>
  <si>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</si>
  <si>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</si>
  <si>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</si>
  <si>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</si>
  <si>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</si>
  <si>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</si>
  <si>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</si>
  <si>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</si>
  <si>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</si>
  <si>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</si>
  <si>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</si>
  <si>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</si>
  <si>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</si>
  <si>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</si>
  <si>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</si>
  <si>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</si>
  <si>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</si>
  <si>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</si>
  <si>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</si>
  <si>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</si>
  <si>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</si>
  <si>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</si>
  <si>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</si>
  <si>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</si>
  <si>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</si>
  <si>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</si>
  <si>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</si>
  <si>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</si>
  <si>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</si>
  <si>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</si>
  <si>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</si>
  <si>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</si>
  <si>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</si>
  <si>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</si>
  <si>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</si>
  <si>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</si>
  <si>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</si>
  <si>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</si>
  <si>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</si>
  <si>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</si>
  <si>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</si>
  <si>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</si>
  <si>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</si>
  <si>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</si>
  <si>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</si>
  <si>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</si>
  <si>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</si>
  <si>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</si>
  <si>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</si>
  <si>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</si>
  <si>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</si>
  <si>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</si>
  <si>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</si>
  <si>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</si>
  <si>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</si>
  <si>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</si>
  <si>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</si>
  <si>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</si>
  <si>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</si>
  <si>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</si>
  <si>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</si>
  <si>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</si>
  <si>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</si>
  <si>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</si>
  <si>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</si>
  <si>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</si>
  <si>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</si>
  <si>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</si>
  <si>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</si>
  <si>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</si>
  <si>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</si>
  <si>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</si>
  <si>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</si>
  <si>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</si>
  <si>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</si>
  <si>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</si>
  <si>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</si>
  <si>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</si>
  <si>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</si>
  <si>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</si>
  <si>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</si>
  <si>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</si>
  <si>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</si>
  <si>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</si>
  <si>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</si>
  <si>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</si>
  <si>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</si>
  <si>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</si>
  <si>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</si>
  <si>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</si>
  <si>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</si>
  <si>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</si>
  <si>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</si>
  <si>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</si>
  <si>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</si>
  <si>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</si>
  <si>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</si>
  <si>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</si>
  <si>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</si>
  <si>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</si>
  <si>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</si>
  <si>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</si>
  <si>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</si>
  <si>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</si>
  <si>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</si>
  <si>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</si>
  <si>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</si>
  <si>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</si>
  <si>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</si>
  <si>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</si>
  <si>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</si>
  <si>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</si>
  <si>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</si>
  <si>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</si>
  <si>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</si>
  <si>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</si>
  <si>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</si>
  <si>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</si>
  <si>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</si>
  <si>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</si>
  <si>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</si>
  <si>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</si>
  <si>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</si>
  <si>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</si>
  <si>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</si>
  <si>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</si>
  <si>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</si>
  <si>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</si>
  <si>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</si>
  <si>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</si>
  <si>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</si>
  <si>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</si>
  <si>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</si>
  <si>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</si>
  <si>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</si>
  <si>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</si>
  <si>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</si>
  <si>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</si>
  <si>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</si>
  <si>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</si>
  <si>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</si>
  <si>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</si>
  <si>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</si>
  <si>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</si>
  <si>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</si>
  <si>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</si>
  <si>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</si>
  <si>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</si>
  <si>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</si>
  <si>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</si>
  <si>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</si>
  <si>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</si>
  <si>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</si>
  <si>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</si>
  <si>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</si>
  <si>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</si>
  <si>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</si>
  <si>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</si>
  <si>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</si>
  <si>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</si>
  <si>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</si>
  <si>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</si>
  <si>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</si>
  <si>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</si>
  <si>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</si>
  <si>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</si>
  <si>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</si>
  <si>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</si>
  <si>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</si>
  <si>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</si>
  <si>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</si>
  <si>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</si>
  <si>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</si>
  <si>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</si>
  <si>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</si>
  <si>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</si>
  <si>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</si>
  <si>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</si>
  <si>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</si>
  <si>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</si>
  <si>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</si>
  <si>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</si>
  <si>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</si>
  <si>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</si>
  <si>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</si>
  <si>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</si>
  <si>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</si>
  <si>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</si>
  <si>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</si>
  <si>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</si>
  <si>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</si>
  <si>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</si>
  <si>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</si>
  <si>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</si>
  <si>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</si>
  <si>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</si>
  <si>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</si>
  <si>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</si>
  <si>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</si>
  <si>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</si>
  <si>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</si>
  <si>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</si>
  <si>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</si>
  <si>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</si>
  <si>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</si>
  <si>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</si>
  <si>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</si>
  <si>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</si>
  <si>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</si>
  <si>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</si>
  <si>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</si>
  <si>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</si>
  <si>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</si>
  <si>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</si>
  <si>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</si>
  <si>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</si>
  <si>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</si>
  <si>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</si>
  <si>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</si>
  <si>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</si>
  <si>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</si>
  <si>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</si>
  <si>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</si>
  <si>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</si>
  <si>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</si>
  <si>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</si>
  <si>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</si>
  <si>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</si>
  <si>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</si>
  <si>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</si>
  <si>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</si>
  <si>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</si>
  <si>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</si>
  <si>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</si>
  <si>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</si>
  <si>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</si>
  <si>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</si>
  <si>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</si>
  <si>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</si>
  <si>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</si>
  <si>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</si>
  <si>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</si>
  <si>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</si>
  <si>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</si>
  <si>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</si>
  <si>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</si>
  <si>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</si>
  <si>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</si>
  <si>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</si>
  <si>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</si>
  <si>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</si>
  <si>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</si>
  <si>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</si>
  <si>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</si>
  <si>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</si>
  <si>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</si>
  <si>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</si>
  <si>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</si>
  <si>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</si>
  <si>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</si>
  <si>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</si>
  <si>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</si>
  <si>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</si>
  <si>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</si>
  <si>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</si>
  <si>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</si>
  <si>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</si>
  <si>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</si>
  <si>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</si>
  <si>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</si>
  <si>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</si>
  <si>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</si>
  <si>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</si>
  <si>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</si>
  <si>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</si>
  <si>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</si>
  <si>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</si>
  <si>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</si>
  <si>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</si>
  <si>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</si>
  <si>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</si>
  <si>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</si>
  <si>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</si>
  <si>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</si>
  <si>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</si>
  <si>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</si>
  <si>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</si>
  <si>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</si>
  <si>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</si>
  <si>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</si>
  <si>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</si>
  <si>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</si>
  <si>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</si>
  <si>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</si>
  <si>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</si>
  <si>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</si>
  <si>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</si>
  <si>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</si>
  <si>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</si>
  <si>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</si>
  <si>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</si>
  <si>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</si>
  <si>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</si>
  <si>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</si>
  <si>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</si>
  <si>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</si>
  <si>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</si>
  <si>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</si>
  <si>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</si>
  <si>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</si>
  <si>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</si>
  <si>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</si>
  <si>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</si>
  <si>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</si>
  <si>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</si>
  <si>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</si>
  <si>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</si>
  <si>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</si>
  <si>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</si>
  <si>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</si>
  <si>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</si>
  <si>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</si>
  <si>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</si>
  <si>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</si>
  <si>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</si>
  <si>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</si>
  <si>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</si>
  <si>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</si>
  <si>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</si>
  <si>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</si>
  <si>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</si>
  <si>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</si>
  <si>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</si>
  <si>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</si>
  <si>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</si>
  <si>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</si>
  <si>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</si>
  <si>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</si>
  <si>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</si>
  <si>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</si>
  <si>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</si>
  <si>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</si>
  <si>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</si>
  <si>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</si>
  <si>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</si>
  <si>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</si>
  <si>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</si>
  <si>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</si>
  <si>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</si>
  <si>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</si>
  <si>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</si>
  <si>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</si>
  <si>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</si>
  <si>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</si>
  <si>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</si>
  <si>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</si>
  <si>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</si>
  <si>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</si>
  <si>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</si>
  <si>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</si>
  <si>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</si>
  <si>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</si>
  <si>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</si>
  <si>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</si>
  <si>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</si>
  <si>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</si>
  <si>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</si>
  <si>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</si>
  <si>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</si>
  <si>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</si>
  <si>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</si>
  <si>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</si>
  <si>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</si>
  <si>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</si>
  <si>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</si>
  <si>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</si>
  <si>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</si>
  <si>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</si>
  <si>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</si>
  <si>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</si>
  <si>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</si>
  <si>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</si>
  <si>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</si>
  <si>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</si>
  <si>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</si>
  <si>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</si>
  <si>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</si>
  <si>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</si>
  <si>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</si>
  <si>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</si>
  <si>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</si>
  <si>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</si>
  <si>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</si>
  <si>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</si>
  <si>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</si>
  <si>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</si>
  <si>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</si>
  <si>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</si>
  <si>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</si>
  <si>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</si>
  <si>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</si>
  <si>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</si>
  <si>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</si>
  <si>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</si>
  <si>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</si>
  <si>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</si>
  <si>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</si>
  <si>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</si>
  <si>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</si>
  <si>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</si>
  <si>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</si>
  <si>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</si>
  <si>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</si>
  <si>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</si>
  <si>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</si>
  <si>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</si>
  <si>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</si>
  <si>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</si>
  <si>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</si>
  <si>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</si>
  <si>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</si>
  <si>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</si>
  <si>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</si>
  <si>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</si>
  <si>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</si>
  <si>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</si>
  <si>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</si>
  <si>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</si>
  <si>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</si>
  <si>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</si>
  <si>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</si>
  <si>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</si>
  <si>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</si>
  <si>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</si>
  <si>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</si>
  <si>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</si>
  <si>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</si>
  <si>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</si>
  <si>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</si>
  <si>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</si>
  <si>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</si>
  <si>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</si>
  <si>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</si>
  <si>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</si>
  <si>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</si>
  <si>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</si>
  <si>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</si>
  <si>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</si>
  <si>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</si>
  <si>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</si>
  <si>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</si>
  <si>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</si>
  <si>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</si>
  <si>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</si>
  <si>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</si>
  <si>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</si>
  <si>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</si>
  <si>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</si>
  <si>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</si>
  <si>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</si>
  <si>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</si>
  <si>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</si>
  <si>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</si>
  <si>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</si>
  <si>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</si>
  <si>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</si>
  <si>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</si>
  <si>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</si>
  <si>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</si>
  <si>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</si>
  <si>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</si>
  <si>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</si>
  <si>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</si>
  <si>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</si>
  <si>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</si>
  <si>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</si>
  <si>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</si>
  <si>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</si>
  <si>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</si>
  <si>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</si>
  <si>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</si>
  <si>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</si>
  <si>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</si>
  <si>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</si>
  <si>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</si>
  <si>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</si>
  <si>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</si>
  <si>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</si>
  <si>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</si>
  <si>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</si>
  <si>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</si>
  <si>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</si>
  <si>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</si>
  <si>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</si>
  <si>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</si>
  <si>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</si>
  <si>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</si>
  <si>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</si>
  <si>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</si>
  <si>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</si>
  <si>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</si>
  <si>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</si>
  <si>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</si>
  <si>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</si>
  <si>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</si>
  <si>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</si>
  <si>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</si>
  <si>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</si>
  <si>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</si>
  <si>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</si>
  <si>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</si>
  <si>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</si>
  <si>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</si>
  <si>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</si>
  <si>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</si>
  <si>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</si>
  <si>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</si>
  <si>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</si>
  <si>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</si>
  <si>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</si>
  <si>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</si>
  <si>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</si>
  <si>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</si>
  <si>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</si>
  <si>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</si>
  <si>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</si>
  <si>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</si>
  <si>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</si>
  <si>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</si>
  <si>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</si>
  <si>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</si>
  <si>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</si>
  <si>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</si>
  <si>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</si>
  <si>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</si>
  <si>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</si>
  <si>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</si>
  <si>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</si>
  <si>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</si>
  <si>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</si>
  <si>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</si>
  <si>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</si>
  <si>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</si>
  <si>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</si>
  <si>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</si>
  <si>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</si>
  <si>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</si>
  <si>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</si>
  <si>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</si>
  <si>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</si>
  <si>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</si>
  <si>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</si>
  <si>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</si>
  <si>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</si>
  <si>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</si>
  <si>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</si>
  <si>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</si>
  <si>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</si>
  <si>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</si>
  <si>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</si>
  <si>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</si>
  <si>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</si>
  <si>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</si>
  <si>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</si>
  <si>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</si>
  <si>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</si>
  <si>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</si>
  <si>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</si>
  <si>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</si>
  <si>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</si>
  <si>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</si>
  <si>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</si>
  <si>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</si>
  <si>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</si>
  <si>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</si>
  <si>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</si>
  <si>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</si>
  <si>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</si>
  <si>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</si>
  <si>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</si>
  <si>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</si>
  <si>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</si>
  <si>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</si>
  <si>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</si>
  <si>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</si>
  <si>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</si>
  <si>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</si>
  <si>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</si>
  <si>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</si>
  <si>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</si>
  <si>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</si>
  <si>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</si>
  <si>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</si>
  <si>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</si>
  <si>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</si>
  <si>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</si>
  <si>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</si>
  <si>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</si>
  <si>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</si>
  <si>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</si>
  <si>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</si>
  <si>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</si>
  <si>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</si>
  <si>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</si>
  <si>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</si>
  <si>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</si>
  <si>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</si>
  <si>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</si>
  <si>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</si>
  <si>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</si>
  <si>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</si>
  <si>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</si>
  <si>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</si>
  <si>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</si>
  <si>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</si>
  <si>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</si>
  <si>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</si>
  <si>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</si>
  <si>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</si>
  <si>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</si>
  <si>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</si>
  <si>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</si>
  <si>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</si>
  <si>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</si>
  <si>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</si>
  <si>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</si>
  <si>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</si>
  <si>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</si>
  <si>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</si>
  <si>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</si>
  <si>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</si>
  <si>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</si>
  <si>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</si>
  <si>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</si>
  <si>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</si>
  <si>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</si>
  <si>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</si>
  <si>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</si>
  <si>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</si>
  <si>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</si>
  <si>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</si>
  <si>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</si>
  <si>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</si>
  <si>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</si>
  <si>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</si>
  <si>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</si>
  <si>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</si>
  <si>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</si>
  <si>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</si>
  <si>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</si>
  <si>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</si>
  <si>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</si>
  <si>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</si>
  <si>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</si>
  <si>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</si>
  <si>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</si>
  <si>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</si>
  <si>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</si>
  <si>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</si>
  <si>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</si>
  <si>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</si>
  <si>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</si>
  <si>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</si>
  <si>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</si>
  <si>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</si>
  <si>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</si>
  <si>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</si>
  <si>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</si>
  <si>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</si>
  <si>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</si>
  <si>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</si>
  <si>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</si>
  <si>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</si>
  <si>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</si>
  <si>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</si>
  <si>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</si>
  <si>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</si>
  <si>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</si>
  <si>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</si>
  <si>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</si>
  <si>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</si>
  <si>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</si>
  <si>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</si>
  <si>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</si>
  <si>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</si>
  <si>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</si>
  <si>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</si>
  <si>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</si>
  <si>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</si>
  <si>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</si>
  <si>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</si>
  <si>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</si>
  <si>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</si>
  <si>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</si>
  <si>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</si>
  <si>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</si>
  <si>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</si>
  <si>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</si>
  <si>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</si>
  <si>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</si>
  <si>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</si>
  <si>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</si>
  <si>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</si>
  <si>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</si>
  <si>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</si>
  <si>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</si>
  <si>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</si>
  <si>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</si>
  <si>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</si>
  <si>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</si>
  <si>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</si>
  <si>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</si>
  <si>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</si>
  <si>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</si>
  <si>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</si>
  <si>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</si>
  <si>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</si>
  <si>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</si>
  <si>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</si>
  <si>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</si>
  <si>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</si>
  <si>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</si>
  <si>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</si>
  <si>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</si>
  <si>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</si>
  <si>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</si>
  <si>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</si>
  <si>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</si>
  <si>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</si>
  <si>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</si>
  <si>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</si>
  <si>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</si>
  <si>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</si>
  <si>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</si>
  <si>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</si>
  <si>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</si>
  <si>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</si>
  <si>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</si>
  <si>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</si>
  <si>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</si>
  <si>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</si>
  <si>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</si>
  <si>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</si>
  <si>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</si>
  <si>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</si>
  <si>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</si>
  <si>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</si>
  <si>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</si>
  <si>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</si>
  <si>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</si>
  <si>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</si>
  <si>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</si>
  <si>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</si>
  <si>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</si>
  <si>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</si>
  <si>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</si>
  <si>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</si>
  <si>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</si>
  <si>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</si>
  <si>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</si>
  <si>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</si>
  <si>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</si>
  <si>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</si>
  <si>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</si>
  <si>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</si>
  <si>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</si>
  <si>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</si>
  <si>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</si>
  <si>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</si>
  <si>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</si>
  <si>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</si>
  <si>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</si>
  <si>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</si>
  <si>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</si>
  <si>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</si>
  <si>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</si>
  <si>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</si>
  <si>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</si>
  <si>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</si>
  <si>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</si>
  <si>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</si>
  <si>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</si>
  <si>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</si>
  <si>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</si>
  <si>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</si>
  <si>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</si>
  <si>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</si>
  <si>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</si>
  <si>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</si>
  <si>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</si>
  <si>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</si>
  <si>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</si>
  <si>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</si>
  <si>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</si>
  <si>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</si>
  <si>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</si>
  <si>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</si>
  <si>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</si>
  <si>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</si>
  <si>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</si>
  <si>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</si>
  <si>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</si>
  <si>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</si>
  <si>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</si>
  <si>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</si>
  <si>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</si>
  <si>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</si>
  <si>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</si>
  <si>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</si>
  <si>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</si>
  <si>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</si>
  <si>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</si>
  <si>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</si>
  <si>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</si>
  <si>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</si>
  <si>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</si>
  <si>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</si>
  <si>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</si>
  <si>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</si>
  <si>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</si>
  <si>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</si>
  <si>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</si>
  <si>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</si>
  <si>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</si>
  <si>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</si>
  <si>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</si>
  <si>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</si>
  <si>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</si>
  <si>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</si>
  <si>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</si>
  <si>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</si>
  <si>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</si>
  <si>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</si>
  <si>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</si>
  <si>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</si>
  <si>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</si>
  <si>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</si>
  <si>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</si>
  <si>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</si>
  <si>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</si>
  <si>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</si>
  <si>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</si>
  <si>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</si>
  <si>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</si>
  <si>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</si>
  <si>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</si>
  <si>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</si>
  <si>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</si>
  <si>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</si>
  <si>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</si>
  <si>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</si>
  <si>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</si>
  <si>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</si>
  <si>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</si>
  <si>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</si>
  <si>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</si>
  <si>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</si>
  <si>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</si>
  <si>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</si>
  <si>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</si>
  <si>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</si>
  <si>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</si>
  <si>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</si>
  <si>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</si>
  <si>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</si>
  <si>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</si>
  <si>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</si>
  <si>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</si>
  <si>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</si>
  <si>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</si>
  <si>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</si>
  <si>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</si>
  <si>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</si>
  <si>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</si>
  <si>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</si>
  <si>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</si>
  <si>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</si>
  <si>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</si>
  <si>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</si>
  <si>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</si>
  <si>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</si>
  <si>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</si>
  <si>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</si>
  <si>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</si>
  <si>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</si>
  <si>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</si>
  <si>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</si>
  <si>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</si>
  <si>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</si>
  <si>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</si>
  <si>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</si>
  <si>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</si>
  <si>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</si>
  <si>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</si>
  <si>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</si>
  <si>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</si>
  <si>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</si>
  <si>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</si>
  <si>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</si>
  <si>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</si>
  <si>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</si>
  <si>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</si>
  <si>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</si>
  <si>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</si>
  <si>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</si>
  <si>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</si>
  <si>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</si>
  <si>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</si>
  <si>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</si>
  <si>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</si>
  <si>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</si>
  <si>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</si>
  <si>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</si>
  <si>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</si>
  <si>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</si>
  <si>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</si>
  <si>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</si>
  <si>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</si>
  <si>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</si>
  <si>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</si>
  <si>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</si>
  <si>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</si>
  <si>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</si>
  <si>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</si>
  <si>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</si>
  <si>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</si>
  <si>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</si>
  <si>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</si>
  <si>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</si>
  <si>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</si>
  <si>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</si>
  <si>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</si>
  <si>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</si>
  <si>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</si>
  <si>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</si>
  <si>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</si>
  <si>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</si>
  <si>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</si>
  <si>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</si>
  <si>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</si>
  <si>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</si>
  <si>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</si>
  <si>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</si>
  <si>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</si>
  <si>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</si>
  <si>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</si>
  <si>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</si>
  <si>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</si>
  <si>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</si>
  <si>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</si>
  <si>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</si>
  <si>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</si>
  <si>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</si>
  <si>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</si>
  <si>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</si>
  <si>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</si>
  <si>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</si>
  <si>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</si>
  <si>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</si>
  <si>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</si>
  <si>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</si>
  <si>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</si>
  <si>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</si>
  <si>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</si>
  <si>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</si>
  <si>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</si>
  <si>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</si>
  <si>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</si>
  <si>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</si>
  <si>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</si>
  <si>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</si>
  <si>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</si>
  <si>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</si>
  <si>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</si>
  <si>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</si>
  <si>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</si>
  <si>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</si>
  <si>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</si>
  <si>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</si>
  <si>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</si>
  <si>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</si>
  <si>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</si>
  <si>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</si>
  <si>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</si>
  <si>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</si>
  <si>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</si>
  <si>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</si>
  <si>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</si>
  <si>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</si>
  <si>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</si>
  <si>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</si>
  <si>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</si>
  <si>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</si>
  <si>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</si>
  <si>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</si>
  <si>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</si>
  <si>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</si>
  <si>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</si>
  <si>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</si>
  <si>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</si>
  <si>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</si>
  <si>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</si>
  <si>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</si>
  <si>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</si>
  <si>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</si>
  <si>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</si>
  <si>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</si>
  <si>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</si>
  <si>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</si>
  <si>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</si>
  <si>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</si>
  <si>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</si>
  <si>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</si>
  <si>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</si>
  <si>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</si>
  <si>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</si>
  <si>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</si>
  <si>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</si>
  <si>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</si>
  <si>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</si>
  <si>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</si>
  <si>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</si>
  <si>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</si>
  <si>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</si>
  <si>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</si>
  <si>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</si>
  <si>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</si>
  <si>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</si>
  <si>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</si>
  <si>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</si>
  <si>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</si>
  <si>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</si>
  <si>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</si>
  <si>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</si>
  <si>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</si>
  <si>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</si>
  <si>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</si>
  <si>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</si>
  <si>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</si>
  <si>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</si>
  <si>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</si>
  <si>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</si>
  <si>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</si>
  <si>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</si>
  <si>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</si>
  <si>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</si>
  <si>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</si>
  <si>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</si>
  <si>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</si>
  <si>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</si>
  <si>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</si>
  <si>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</si>
  <si>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</si>
  <si>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</si>
  <si>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</si>
  <si>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</si>
  <si>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</si>
  <si>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</si>
  <si>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</si>
  <si>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</si>
  <si>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</si>
  <si>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</si>
  <si>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</si>
  <si>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</si>
  <si>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</si>
  <si>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</si>
  <si>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</si>
  <si>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</si>
  <si>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</si>
  <si>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</si>
  <si>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</si>
  <si>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</si>
  <si>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</si>
  <si>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</si>
  <si>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</si>
  <si>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</si>
  <si>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</si>
  <si>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</si>
  <si>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</si>
  <si>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</si>
  <si>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</si>
  <si>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</si>
  <si>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</si>
  <si>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</si>
  <si>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</si>
  <si>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</si>
  <si>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</si>
  <si>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</si>
  <si>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</si>
  <si>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</si>
  <si>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</si>
  <si>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</si>
  <si>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</si>
  <si>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</si>
  <si>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</si>
  <si>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</si>
  <si>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</si>
  <si>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</si>
  <si>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</si>
  <si>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</si>
  <si>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</si>
  <si>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</si>
  <si>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</si>
  <si>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</si>
  <si>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</si>
  <si>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</si>
  <si>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</si>
  <si>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</si>
  <si>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</si>
  <si>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</si>
  <si>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</si>
  <si>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</si>
  <si>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</si>
  <si>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</si>
  <si>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</si>
  <si>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</si>
  <si>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</si>
  <si>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</si>
  <si>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</si>
  <si>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</si>
  <si>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</si>
  <si>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</si>
  <si>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</si>
  <si>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</si>
  <si>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</si>
  <si>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</si>
  <si>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</si>
  <si>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</si>
  <si>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</si>
  <si>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</si>
  <si>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</si>
  <si>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</si>
  <si>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</si>
  <si>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</si>
  <si>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</si>
  <si>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</si>
  <si>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</si>
  <si>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</si>
  <si>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</si>
  <si>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</si>
  <si>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</si>
  <si>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</si>
  <si>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</si>
  <si>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</si>
  <si>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</si>
  <si>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</si>
  <si>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</si>
  <si>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</si>
  <si>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</si>
  <si>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</si>
  <si>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</si>
  <si>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</si>
  <si>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</si>
  <si>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</si>
  <si>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</si>
  <si>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</si>
  <si>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</si>
  <si>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</si>
  <si>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</si>
  <si>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</si>
  <si>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</si>
  <si>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</si>
  <si>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</si>
  <si>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</si>
  <si>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</si>
  <si>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</si>
  <si>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</si>
  <si>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</si>
  <si>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</si>
  <si>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</si>
  <si>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</si>
  <si>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</si>
  <si>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</si>
  <si>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</si>
  <si>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</si>
  <si>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</si>
  <si>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</si>
  <si>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</si>
  <si>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</si>
  <si>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</si>
  <si>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</si>
  <si>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</si>
  <si>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</si>
  <si>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</si>
  <si>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</si>
  <si>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</si>
  <si>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</si>
  <si>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</si>
  <si>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</si>
  <si>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</si>
  <si>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</si>
  <si>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</si>
  <si>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</si>
  <si>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</si>
  <si>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</si>
  <si>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</si>
  <si>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</si>
  <si>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</si>
  <si>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</si>
  <si>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</si>
  <si>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</si>
  <si>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</si>
  <si>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</si>
  <si>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</si>
  <si>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</si>
  <si>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</si>
  <si>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</si>
  <si>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</si>
  <si>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</si>
  <si>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</si>
  <si>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</si>
  <si>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</si>
  <si>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</si>
  <si>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</si>
  <si>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</si>
  <si>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</si>
  <si>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</si>
  <si>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</si>
  <si>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</si>
  <si>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</si>
  <si>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</si>
  <si>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</si>
  <si>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</si>
  <si>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</si>
  <si>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</si>
  <si>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</si>
  <si>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</si>
  <si>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</si>
  <si>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</si>
  <si>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</si>
  <si>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</si>
  <si>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</si>
  <si>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</si>
  <si>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</si>
  <si>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</si>
  <si>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</si>
  <si>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</si>
  <si>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</si>
  <si>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</si>
  <si>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</si>
  <si>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</si>
  <si>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</si>
  <si>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</si>
  <si>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</si>
  <si>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</si>
  <si>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</si>
  <si>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</si>
  <si>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</si>
  <si>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</si>
  <si>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</si>
  <si>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</si>
  <si>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</si>
  <si>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</si>
  <si>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</si>
  <si>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</si>
  <si>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</si>
  <si>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</si>
  <si>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</si>
  <si>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</si>
  <si>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</si>
  <si>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</si>
  <si>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</si>
  <si>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</si>
  <si>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</si>
  <si>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</si>
  <si>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</si>
  <si>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</si>
  <si>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</si>
  <si>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</si>
  <si>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</si>
  <si>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</si>
  <si>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</si>
  <si>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</si>
  <si>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</si>
  <si>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</si>
  <si>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</si>
  <si>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</si>
  <si>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</si>
  <si>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</si>
  <si>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</si>
  <si>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</si>
  <si>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</si>
  <si>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</si>
  <si>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</si>
  <si>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</si>
  <si>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</si>
  <si>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</si>
  <si>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</si>
  <si>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</si>
  <si>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</si>
  <si>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</si>
  <si>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</si>
  <si>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</si>
  <si>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</si>
  <si>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</si>
  <si>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</si>
  <si>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</si>
  <si>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</si>
  <si>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</si>
  <si>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</si>
  <si>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</si>
  <si>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</si>
  <si>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</si>
  <si>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</si>
  <si>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</si>
  <si>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</si>
  <si>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</si>
  <si>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</si>
  <si>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</si>
  <si>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</si>
  <si>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</si>
  <si>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</si>
  <si>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</si>
  <si>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</si>
  <si>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</si>
  <si>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</si>
  <si>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</si>
  <si>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</si>
  <si>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</si>
  <si>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</si>
  <si>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</si>
  <si>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</si>
  <si>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</si>
  <si>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</si>
  <si>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</si>
  <si>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</si>
  <si>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</si>
  <si>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</si>
  <si>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</si>
  <si>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</si>
  <si>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</si>
  <si>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</si>
  <si>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</si>
  <si>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</si>
  <si>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</si>
  <si>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</si>
  <si>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</si>
  <si>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</si>
  <si>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</si>
  <si>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</si>
  <si>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</si>
  <si>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</si>
  <si>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</si>
  <si>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</si>
  <si>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</si>
  <si>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</si>
  <si>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</si>
  <si>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</si>
  <si>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</si>
  <si>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</si>
  <si>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</si>
  <si>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</si>
  <si>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</si>
  <si>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</si>
  <si>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</si>
  <si>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</si>
  <si>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</si>
  <si>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</si>
  <si>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</si>
  <si>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</si>
  <si>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</si>
  <si>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</si>
  <si>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</si>
  <si>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</si>
  <si>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</si>
  <si>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</si>
  <si>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</si>
  <si>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</si>
  <si>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</si>
  <si>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</si>
  <si>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</si>
  <si>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</si>
  <si>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</si>
  <si>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</si>
  <si>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</si>
  <si>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</si>
  <si>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</si>
  <si>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</si>
  <si>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</si>
  <si>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</si>
  <si>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</si>
  <si>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</si>
  <si>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</si>
  <si>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</si>
  <si>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</si>
  <si>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</si>
  <si>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</si>
  <si>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</si>
  <si>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</si>
  <si>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</si>
  <si>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</si>
  <si>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</si>
  <si>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</si>
  <si>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</si>
  <si>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</si>
  <si>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</si>
  <si>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</si>
  <si>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</si>
  <si>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</si>
  <si>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</si>
  <si>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</si>
  <si>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</si>
  <si>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</si>
  <si>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</si>
  <si>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</si>
  <si>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</si>
  <si>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</si>
  <si>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</si>
  <si>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</si>
  <si>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</si>
  <si>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</si>
  <si>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</si>
  <si>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</si>
  <si>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</si>
  <si>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</si>
  <si>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</si>
  <si>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</si>
  <si>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</si>
  <si>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</si>
  <si>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</si>
  <si>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</si>
  <si>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</si>
  <si>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</si>
  <si>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</si>
  <si>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</si>
  <si>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</si>
  <si>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</si>
  <si>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</si>
  <si>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</si>
  <si>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</si>
  <si>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</si>
  <si>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</si>
  <si>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</si>
  <si>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</si>
  <si>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</si>
  <si>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</si>
  <si>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</si>
  <si>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</si>
  <si>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</si>
  <si>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</si>
  <si>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</si>
  <si>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</si>
  <si>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</si>
  <si>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</si>
  <si>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</si>
  <si>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</si>
  <si>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</si>
  <si>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</si>
  <si>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</si>
  <si>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</si>
  <si>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</si>
  <si>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</si>
  <si>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</si>
  <si>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</si>
  <si>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</si>
  <si>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</si>
  <si>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</si>
  <si>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</si>
  <si>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</si>
  <si>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</si>
  <si>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</si>
  <si>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</si>
  <si>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</si>
  <si>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</si>
  <si>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</si>
  <si>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</si>
  <si>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</si>
  <si>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</si>
  <si>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</si>
  <si>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</si>
  <si>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</si>
  <si>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</si>
  <si>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</si>
  <si>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</si>
  <si>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</si>
  <si>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</si>
  <si>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</si>
  <si>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</si>
  <si>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</si>
  <si>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</si>
  <si>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</si>
  <si>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</si>
  <si>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</si>
  <si>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</si>
  <si>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</si>
  <si>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</si>
  <si>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</si>
  <si>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</si>
  <si>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</si>
  <si>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</si>
  <si>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</si>
  <si>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</si>
  <si>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</si>
  <si>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</si>
  <si>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</si>
  <si>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</si>
  <si>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</si>
  <si>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</si>
  <si>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</si>
  <si>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</si>
  <si>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</si>
  <si>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</si>
  <si>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</si>
  <si>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</si>
  <si>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</si>
  <si>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</si>
  <si>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</si>
  <si>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</si>
  <si>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</si>
  <si>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</si>
  <si>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</si>
  <si>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</si>
  <si>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</si>
  <si>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</si>
  <si>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</si>
  <si>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</si>
  <si>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</si>
  <si>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</si>
  <si>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</si>
  <si>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</si>
  <si>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</si>
  <si>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</si>
  <si>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</si>
  <si>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</si>
  <si>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</si>
  <si>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</si>
  <si>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</si>
  <si>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</si>
  <si>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</si>
  <si>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</si>
  <si>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</si>
  <si>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</si>
  <si>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</si>
  <si>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</si>
  <si>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</si>
  <si>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</si>
  <si>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</si>
  <si>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</si>
  <si>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</si>
  <si>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</si>
  <si>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</si>
  <si>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</si>
  <si>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</si>
  <si>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</si>
  <si>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</si>
  <si>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</si>
  <si>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</si>
  <si>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</si>
  <si>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</si>
  <si>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</si>
  <si>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</si>
  <si>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</si>
  <si>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</si>
  <si>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</si>
  <si>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</si>
  <si>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</si>
  <si>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</si>
  <si>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</si>
  <si>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</si>
  <si>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</si>
  <si>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</si>
  <si>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</si>
  <si>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</si>
  <si>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</si>
  <si>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</si>
  <si>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</si>
  <si>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</si>
  <si>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</si>
  <si>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</si>
  <si>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</si>
  <si>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</si>
  <si>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</si>
  <si>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</si>
  <si>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</si>
  <si>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</si>
  <si>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</si>
  <si>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</si>
  <si>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</si>
  <si>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</si>
  <si>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</si>
  <si>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</si>
  <si>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</si>
  <si>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</si>
  <si>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</si>
  <si>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</si>
  <si>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</si>
  <si>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</si>
  <si>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</si>
  <si>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</si>
  <si>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</si>
  <si>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</si>
  <si>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</si>
  <si>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</si>
  <si>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</si>
  <si>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</si>
  <si>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</si>
  <si>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</si>
  <si>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</si>
  <si>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</si>
  <si>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</si>
  <si>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</si>
  <si>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</si>
  <si>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</si>
  <si>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</si>
  <si>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</si>
  <si>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</si>
  <si>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</si>
  <si>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</si>
  <si>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</si>
  <si>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</si>
  <si>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</si>
  <si>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</si>
  <si>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</si>
  <si>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</si>
  <si>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</si>
  <si>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</si>
  <si>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</si>
  <si>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</si>
  <si>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</si>
  <si>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</si>
  <si>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</si>
  <si>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</si>
  <si>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</si>
  <si>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</si>
  <si>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</si>
  <si>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</si>
  <si>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</si>
  <si>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</si>
  <si>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</si>
  <si>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</si>
  <si>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</si>
  <si>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</si>
  <si>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</si>
  <si>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</si>
  <si>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</si>
  <si>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</si>
  <si>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</si>
  <si>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</si>
  <si>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</si>
  <si>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</si>
  <si>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</si>
  <si>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</si>
  <si>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</si>
  <si>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</si>
  <si>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</si>
  <si>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</si>
  <si>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</si>
  <si>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</si>
  <si>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</si>
  <si>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</si>
  <si>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</si>
  <si>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</si>
  <si>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</si>
  <si>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</si>
  <si>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</si>
  <si>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</si>
  <si>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</si>
  <si>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</si>
  <si>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</si>
  <si>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</si>
  <si>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</si>
  <si>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</si>
  <si>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</si>
  <si>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</si>
  <si>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</si>
  <si>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</si>
  <si>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</si>
  <si>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</si>
  <si>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</si>
  <si>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</si>
  <si>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</si>
  <si>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</si>
  <si>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</si>
  <si>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</si>
  <si>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</si>
  <si>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</si>
  <si>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</si>
  <si>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</si>
  <si>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</si>
  <si>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</si>
  <si>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</si>
  <si>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</si>
  <si>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</si>
  <si>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</si>
  <si>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</si>
  <si>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</si>
  <si>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</si>
  <si>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</si>
  <si>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</si>
  <si>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</si>
  <si>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</si>
  <si>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</si>
  <si>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</si>
  <si>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</si>
  <si>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</si>
  <si>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</si>
  <si>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</si>
  <si>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</si>
  <si>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</si>
  <si>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</si>
  <si>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</si>
  <si>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</si>
  <si>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</si>
  <si>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</si>
  <si>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</si>
  <si>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</si>
  <si>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</si>
  <si>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</si>
  <si>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</si>
  <si>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</si>
  <si>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</si>
  <si>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</si>
  <si>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</si>
  <si>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</si>
  <si>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</si>
  <si>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</si>
  <si>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</si>
  <si>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</si>
  <si>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</si>
  <si>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</si>
  <si>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</si>
  <si>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</si>
  <si>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</si>
  <si>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</si>
  <si>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</si>
  <si>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</si>
  <si>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</si>
  <si>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</si>
  <si>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</si>
  <si>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</si>
  <si>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</si>
  <si>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</si>
  <si>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</si>
  <si>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</si>
  <si>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</si>
  <si>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</si>
  <si>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</si>
  <si>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</si>
  <si>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</si>
  <si>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</si>
  <si>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</si>
  <si>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</si>
  <si>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</si>
  <si>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</si>
  <si>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</si>
  <si>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</si>
  <si>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</si>
  <si>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</si>
  <si>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</si>
  <si>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</si>
  <si>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</si>
  <si>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</si>
  <si>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</si>
  <si>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</si>
  <si>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</si>
  <si>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</si>
  <si>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</si>
  <si>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</si>
  <si>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</si>
  <si>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</si>
  <si>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</si>
  <si>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</si>
  <si>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</si>
  <si>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</si>
  <si>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</si>
  <si>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</si>
  <si>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</si>
  <si>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</si>
  <si>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</si>
  <si>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</si>
  <si>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</si>
  <si>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</si>
  <si>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</si>
  <si>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</si>
  <si>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</si>
  <si>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</si>
  <si>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</si>
  <si>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</si>
  <si>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</si>
  <si>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</si>
  <si>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</si>
  <si>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</si>
  <si>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</si>
  <si>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</si>
  <si>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</si>
  <si>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</si>
  <si>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</si>
  <si>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</si>
  <si>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</si>
  <si>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</si>
  <si>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</si>
  <si>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</si>
  <si>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</si>
  <si>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</si>
  <si>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</si>
  <si>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</si>
  <si>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</si>
  <si>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</si>
  <si>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</si>
  <si>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</si>
  <si>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</si>
  <si>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</si>
  <si>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</si>
  <si>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</si>
  <si>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</si>
  <si>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</si>
  <si>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</si>
  <si>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</si>
  <si>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</si>
  <si>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</si>
  <si>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</si>
  <si>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</si>
  <si>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</si>
  <si>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</si>
  <si>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</si>
  <si>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</si>
  <si>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</si>
  <si>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</si>
  <si>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</si>
  <si>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</si>
  <si>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</si>
  <si>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</si>
  <si>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</si>
  <si>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</si>
  <si>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</si>
  <si>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</si>
  <si>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</si>
  <si>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</si>
  <si>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</si>
  <si>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</si>
  <si>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</si>
  <si>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</si>
  <si>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</si>
  <si>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</si>
  <si>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</si>
  <si>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</si>
  <si>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</si>
  <si>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</si>
  <si>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</si>
  <si>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</si>
  <si>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</si>
  <si>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</si>
  <si>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</si>
  <si>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</si>
  <si>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</si>
  <si>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</si>
  <si>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</si>
  <si>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</si>
  <si>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</si>
  <si>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</si>
  <si>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</si>
  <si>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</si>
  <si>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</si>
  <si>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</si>
  <si>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</si>
  <si>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</si>
  <si>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</si>
  <si>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</si>
  <si>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</si>
  <si>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</si>
  <si>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</si>
  <si>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</si>
  <si>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</si>
  <si>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</si>
  <si>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</si>
  <si>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</si>
  <si>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</si>
  <si>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</si>
  <si>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</si>
  <si>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</si>
  <si>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</si>
  <si>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</si>
  <si>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</si>
  <si>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</si>
  <si>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</si>
  <si>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</si>
  <si>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</si>
  <si>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</si>
  <si>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</si>
  <si>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</si>
  <si>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</si>
  <si>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</si>
  <si>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</si>
  <si>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</si>
  <si>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</si>
  <si>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</si>
  <si>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</si>
  <si>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</si>
  <si>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</si>
  <si>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</si>
  <si>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</si>
  <si>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</si>
  <si>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</si>
  <si>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</si>
  <si>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</si>
  <si>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</si>
  <si>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</si>
  <si>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</si>
  <si>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</si>
  <si>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</si>
  <si>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</si>
  <si>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</si>
  <si>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</si>
  <si>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</si>
  <si>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</si>
  <si>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</si>
  <si>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</si>
  <si>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</si>
  <si>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</si>
  <si>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</si>
  <si>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</si>
  <si>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</si>
  <si>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</si>
  <si>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</si>
  <si>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</si>
  <si>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</si>
  <si>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</si>
  <si>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</si>
  <si>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</si>
  <si>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</si>
  <si>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</si>
  <si>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</si>
  <si>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</si>
  <si>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</si>
  <si>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</si>
  <si>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</si>
  <si>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</si>
  <si>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</si>
  <si>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</si>
  <si>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</si>
  <si>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</si>
  <si>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</si>
  <si>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</si>
  <si>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</si>
  <si>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</si>
  <si>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</si>
  <si>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</si>
  <si>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</si>
  <si>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</si>
  <si>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</si>
  <si>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</si>
  <si>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</si>
  <si>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</si>
  <si>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</si>
  <si>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</si>
  <si>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</si>
  <si>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</si>
  <si>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</si>
  <si>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</si>
  <si>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</si>
  <si>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</si>
  <si>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</si>
  <si>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</si>
  <si>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</si>
  <si>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</si>
  <si>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</si>
  <si>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</si>
  <si>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</si>
  <si>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</si>
  <si>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</si>
  <si>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</si>
  <si>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</si>
  <si>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</si>
  <si>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</si>
  <si>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</si>
  <si>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</si>
  <si>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</si>
  <si>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</si>
  <si>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</si>
  <si>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</si>
  <si>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</si>
  <si>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</si>
  <si>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</si>
  <si>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</si>
  <si>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</si>
  <si>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</si>
  <si>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</si>
  <si>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</si>
  <si>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</si>
  <si>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</si>
  <si>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</si>
  <si>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</si>
  <si>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</si>
  <si>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</si>
  <si>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</si>
  <si>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</si>
  <si>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</si>
  <si>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</si>
  <si>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</si>
  <si>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</si>
  <si>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</si>
  <si>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</si>
  <si>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</si>
  <si>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</si>
  <si>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</si>
  <si>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</si>
  <si>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</si>
  <si>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</si>
  <si>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</si>
  <si>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</si>
  <si>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</si>
  <si>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</si>
  <si>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</si>
  <si>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</si>
  <si>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</si>
  <si>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</si>
  <si>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</si>
  <si>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</si>
  <si>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</si>
  <si>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</si>
  <si>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</si>
  <si>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</si>
  <si>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</si>
  <si>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</si>
  <si>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</si>
  <si>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</si>
  <si>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</si>
  <si>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</si>
  <si>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</si>
  <si>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</si>
  <si>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</si>
  <si>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</si>
  <si>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</si>
  <si>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</si>
  <si>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</si>
  <si>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</si>
  <si>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</si>
  <si>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</si>
  <si>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</si>
  <si>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</si>
  <si>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</si>
  <si>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</si>
  <si>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</si>
  <si>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</si>
  <si>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</si>
  <si>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</si>
  <si>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</si>
  <si>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</si>
  <si>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</si>
  <si>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</si>
  <si>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</si>
  <si>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</si>
  <si>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</si>
  <si>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</si>
  <si>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</si>
  <si>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</si>
  <si>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</si>
  <si>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</si>
  <si>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</si>
  <si>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</si>
  <si>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</si>
  <si>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</si>
  <si>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</si>
  <si>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</si>
  <si>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</si>
  <si>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</si>
  <si>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</si>
  <si>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</si>
  <si>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</si>
  <si>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</si>
  <si>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</si>
  <si>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</si>
  <si>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</si>
  <si>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</si>
  <si>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</si>
  <si>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</si>
  <si>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</si>
  <si>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</si>
  <si>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</si>
  <si>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</si>
  <si>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</si>
  <si>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</si>
  <si>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</si>
  <si>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</si>
  <si>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</si>
  <si>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</si>
  <si>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</si>
  <si>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</si>
  <si>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</si>
  <si>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</si>
  <si>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</si>
  <si>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</si>
  <si>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</si>
  <si>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</si>
  <si>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</si>
  <si>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</si>
  <si>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</si>
  <si>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</si>
  <si>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</si>
  <si>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</si>
  <si>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</si>
  <si>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</si>
  <si>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</si>
  <si>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</si>
  <si>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</si>
  <si>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</si>
  <si>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</si>
  <si>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</si>
  <si>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</si>
  <si>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</si>
  <si>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</si>
  <si>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</si>
  <si>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</si>
  <si>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</si>
  <si>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</si>
  <si>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</si>
  <si>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</si>
  <si>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</si>
  <si>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</si>
  <si>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</si>
  <si>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</si>
  <si>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</si>
  <si>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</si>
  <si>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</si>
  <si>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</si>
  <si>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</si>
  <si>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</si>
  <si>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</si>
  <si>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</si>
  <si>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</si>
  <si>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</si>
  <si>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</si>
  <si>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</si>
  <si>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</si>
  <si>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</si>
  <si>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</si>
  <si>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</si>
  <si>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</si>
  <si>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</si>
  <si>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</si>
  <si>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</si>
  <si>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</si>
  <si>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</si>
  <si>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</si>
  <si>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</si>
  <si>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</si>
  <si>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</si>
  <si>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</si>
  <si>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</si>
  <si>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</si>
  <si>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</si>
  <si>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</si>
  <si>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</si>
  <si>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</si>
  <si>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</si>
  <si>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</si>
  <si>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</si>
  <si>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</si>
  <si>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</si>
  <si>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</si>
  <si>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</si>
  <si>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</si>
  <si>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</si>
  <si>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</si>
  <si>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</si>
  <si>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</si>
  <si>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</si>
  <si>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</si>
  <si>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</si>
  <si>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</si>
  <si>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</si>
  <si>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</si>
  <si>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</si>
  <si>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</si>
  <si>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</si>
  <si>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</si>
  <si>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</si>
  <si>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</si>
  <si>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</si>
  <si>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</si>
  <si>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</si>
  <si>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</si>
  <si>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</si>
  <si>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</si>
  <si>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</si>
  <si>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</si>
  <si>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</si>
  <si>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</si>
  <si>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</si>
  <si>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</si>
  <si>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</si>
  <si>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</si>
  <si>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</si>
  <si>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</si>
  <si>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</si>
  <si>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</si>
  <si>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</si>
  <si>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</si>
  <si>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</si>
  <si>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</si>
  <si>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</si>
  <si>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</si>
  <si>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</si>
  <si>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</si>
  <si>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</si>
  <si>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</si>
  <si>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</si>
  <si>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</si>
  <si>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</si>
  <si>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</si>
  <si>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</si>
  <si>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</si>
  <si>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</si>
  <si>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</si>
  <si>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</si>
  <si>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</si>
  <si>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</si>
  <si>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</si>
  <si>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</si>
  <si>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</si>
  <si>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</si>
  <si>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</si>
  <si>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</si>
  <si>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</si>
  <si>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</si>
  <si>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</si>
  <si>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</si>
  <si>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</si>
  <si>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</si>
  <si>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</si>
  <si>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</si>
  <si>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</si>
  <si>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</si>
  <si>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</si>
  <si>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</si>
  <si>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</si>
  <si>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</si>
  <si>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</si>
  <si>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</si>
  <si>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</si>
  <si>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</si>
  <si>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</si>
  <si>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</si>
  <si>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</si>
  <si>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</si>
  <si>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</si>
  <si>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</si>
  <si>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</si>
  <si>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</si>
  <si>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</si>
  <si>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</si>
  <si>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</si>
  <si>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</si>
  <si>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</si>
  <si>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</si>
  <si>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</si>
  <si>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</si>
  <si>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</si>
  <si>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</si>
  <si>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</si>
  <si>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</si>
  <si>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</si>
  <si>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</si>
  <si>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</si>
  <si>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</si>
  <si>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</si>
  <si>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</si>
  <si>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</si>
  <si>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</si>
  <si>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</si>
  <si>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</si>
  <si>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</si>
  <si>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</si>
  <si>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</si>
  <si>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</si>
  <si>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</si>
  <si>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</si>
  <si>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</si>
  <si>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</si>
  <si>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</si>
  <si>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</si>
  <si>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</si>
  <si>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</si>
  <si>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</si>
  <si>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</si>
  <si>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</si>
  <si>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</si>
  <si>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</si>
  <si>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</si>
  <si>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</si>
  <si>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</si>
  <si>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</si>
  <si>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</si>
  <si>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</si>
  <si>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</si>
  <si>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</si>
  <si>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</si>
  <si>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</si>
  <si>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</si>
  <si>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</si>
  <si>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</si>
  <si>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</si>
  <si>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</si>
  <si>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</si>
  <si>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</si>
  <si>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</si>
  <si>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</si>
  <si>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</si>
  <si>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</si>
  <si>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</si>
  <si>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</si>
  <si>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</si>
  <si>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</si>
  <si>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</si>
  <si>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</si>
  <si>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</si>
  <si>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</si>
  <si>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</si>
  <si>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</si>
  <si>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</si>
  <si>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</si>
  <si>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</si>
  <si>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</si>
  <si>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</si>
  <si>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</si>
  <si>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</si>
  <si>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</si>
  <si>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</si>
  <si>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</si>
  <si>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</si>
  <si>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</si>
  <si>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</si>
  <si>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</si>
  <si>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</si>
  <si>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</si>
  <si>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</si>
  <si>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</si>
  <si>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</si>
  <si>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</si>
  <si>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</si>
  <si>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</si>
  <si>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</si>
  <si>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</si>
  <si>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</si>
  <si>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</si>
  <si>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</si>
  <si>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</si>
  <si>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</si>
  <si>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</si>
  <si>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</si>
  <si>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</si>
  <si>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</si>
  <si>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</si>
  <si>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</si>
  <si>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</si>
  <si>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</si>
  <si>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</si>
  <si>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</si>
  <si>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</si>
  <si>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</si>
  <si>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</si>
  <si>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</si>
  <si>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</si>
  <si>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</si>
  <si>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</si>
  <si>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</si>
  <si>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</si>
  <si>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</si>
  <si>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</si>
  <si>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</si>
  <si>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</si>
  <si>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</si>
  <si>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</si>
  <si>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</si>
  <si>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</si>
  <si>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</si>
  <si>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</si>
  <si>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</si>
  <si>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</si>
  <si>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</si>
  <si>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</si>
  <si>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</si>
  <si>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</si>
  <si>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</si>
  <si>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</si>
  <si>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</si>
  <si>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</si>
  <si>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</si>
  <si>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</si>
  <si>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</si>
  <si>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</si>
  <si>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</si>
  <si>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</si>
  <si>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</si>
  <si>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</si>
  <si>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</si>
  <si>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</si>
  <si>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</si>
  <si>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</si>
  <si>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</si>
  <si>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</si>
  <si>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</si>
  <si>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</si>
  <si>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</si>
  <si>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</si>
  <si>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</si>
  <si>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</si>
  <si>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</si>
  <si>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</si>
  <si>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</si>
  <si>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</si>
  <si>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</si>
  <si>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</si>
  <si>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</si>
  <si>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</si>
  <si>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</si>
  <si>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</si>
  <si>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</si>
  <si>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</si>
  <si>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</si>
  <si>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</si>
  <si>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</si>
  <si>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</si>
  <si>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</si>
  <si>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</si>
  <si>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</si>
  <si>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</si>
  <si>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</si>
  <si>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</si>
  <si>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</si>
  <si>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</si>
  <si>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</si>
  <si>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</si>
  <si>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</si>
  <si>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</si>
  <si>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</si>
  <si>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</si>
  <si>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</si>
  <si>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</si>
  <si>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</si>
  <si>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</si>
  <si>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</si>
  <si>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</si>
  <si>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</si>
  <si>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</si>
  <si>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</si>
  <si>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</si>
  <si>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</si>
  <si>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</si>
  <si>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</si>
  <si>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</si>
  <si>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</si>
  <si>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</si>
  <si>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</si>
  <si>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</si>
  <si>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</si>
  <si>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</si>
  <si>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</si>
  <si>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</si>
  <si>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</si>
  <si>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</si>
  <si>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</si>
  <si>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</si>
  <si>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</si>
  <si>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</si>
  <si>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</si>
  <si>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</si>
  <si>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</si>
  <si>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</si>
  <si>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</si>
  <si>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</si>
  <si>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</si>
  <si>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</si>
  <si>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</si>
  <si>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</si>
  <si>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</si>
  <si>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</si>
  <si>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</si>
  <si>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</si>
  <si>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</si>
  <si>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</si>
  <si>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</si>
  <si>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</si>
  <si>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</si>
  <si>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</si>
  <si>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</si>
  <si>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</si>
  <si>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</si>
  <si>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</si>
  <si>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</si>
  <si>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</si>
  <si>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</si>
  <si>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</si>
  <si>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</si>
  <si>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</si>
  <si>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</si>
  <si>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</si>
  <si>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</si>
  <si>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</si>
  <si>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</si>
  <si>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</si>
  <si>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</si>
  <si>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</si>
  <si>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</si>
  <si>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</si>
  <si>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</si>
  <si>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</si>
  <si>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</si>
  <si>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</si>
  <si>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</si>
  <si>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</si>
  <si>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</si>
  <si>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</si>
  <si>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</si>
  <si>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</si>
  <si>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</si>
  <si>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</si>
  <si>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</si>
  <si>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</si>
  <si>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</si>
  <si>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</si>
  <si>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</si>
  <si>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</si>
  <si>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</si>
  <si>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</si>
  <si>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</si>
  <si>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</si>
  <si>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</si>
  <si>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</si>
  <si>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</si>
  <si>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</si>
  <si>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</si>
  <si>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</si>
  <si>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</si>
  <si>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</si>
  <si>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</si>
  <si>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</si>
  <si>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</si>
  <si>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</si>
  <si>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</si>
  <si>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</si>
  <si>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</si>
  <si>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</si>
  <si>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</si>
  <si>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</si>
  <si>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</si>
  <si>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</si>
  <si>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</si>
  <si>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</si>
  <si>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</si>
  <si>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</si>
  <si>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</si>
  <si>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</si>
  <si>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</si>
  <si>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</si>
  <si>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</si>
  <si>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</si>
  <si>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</si>
  <si>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</si>
  <si>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</si>
  <si>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</si>
  <si>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</si>
  <si>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</si>
  <si>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</si>
  <si>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</si>
  <si>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</si>
  <si>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</si>
  <si>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</si>
  <si>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</si>
  <si>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</si>
  <si>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</si>
  <si>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</si>
  <si>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</si>
  <si>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</si>
  <si>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</si>
  <si>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</si>
  <si>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</si>
  <si>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</si>
  <si>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</si>
  <si>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</si>
  <si>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</si>
  <si>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</si>
  <si>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</si>
  <si>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</si>
  <si>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</si>
  <si>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</si>
  <si>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</si>
  <si>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</si>
  <si>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</si>
  <si>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</si>
  <si>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</si>
  <si>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</si>
  <si>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</si>
  <si>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</si>
  <si>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</si>
  <si>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</si>
  <si>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</si>
  <si>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</si>
  <si>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</si>
  <si>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</si>
  <si>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</si>
  <si>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</si>
  <si>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</si>
  <si>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</si>
  <si>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</si>
  <si>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</si>
  <si>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</si>
  <si>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</si>
  <si>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</si>
  <si>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</si>
  <si>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</si>
  <si>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</si>
  <si>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</si>
  <si>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</si>
  <si>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</si>
  <si>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</si>
  <si>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</si>
  <si>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</si>
  <si>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</si>
  <si>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</si>
  <si>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</si>
  <si>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</si>
  <si>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</si>
  <si>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</si>
  <si>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</si>
  <si>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</si>
  <si>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</si>
  <si>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</si>
  <si>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</si>
  <si>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</si>
  <si>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</si>
  <si>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</si>
  <si>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</si>
  <si>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</si>
  <si>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</si>
  <si>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</si>
  <si>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</si>
  <si>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</si>
  <si>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</si>
  <si>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</si>
  <si>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</si>
  <si>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</si>
  <si>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</si>
  <si>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</si>
  <si>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</si>
  <si>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</si>
  <si>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</si>
  <si>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</si>
  <si>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</si>
  <si>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</si>
  <si>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</si>
  <si>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</si>
  <si>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</si>
  <si>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</si>
  <si>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</si>
  <si>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</si>
  <si>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</si>
  <si>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</si>
  <si>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</si>
  <si>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</si>
  <si>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</si>
  <si>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</si>
  <si>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</si>
  <si>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</si>
  <si>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</si>
  <si>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</si>
  <si>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</si>
  <si>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</si>
  <si>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</si>
  <si>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</si>
  <si>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</si>
  <si>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</si>
  <si>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</si>
  <si>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</si>
  <si>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</si>
  <si>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</si>
  <si>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</si>
  <si>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</si>
  <si>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</si>
  <si>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</si>
  <si>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</si>
  <si>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</si>
  <si>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</si>
  <si>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</si>
  <si>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</si>
  <si>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</si>
  <si>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</si>
  <si>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</si>
  <si>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</si>
  <si>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</si>
  <si>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</si>
  <si>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</si>
  <si>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</si>
  <si>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</si>
  <si>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</si>
  <si>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</si>
  <si>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</si>
  <si>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</si>
  <si>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</si>
  <si>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</si>
  <si>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</si>
  <si>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</si>
  <si>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</si>
  <si>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</si>
  <si>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</si>
  <si>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</si>
  <si>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</si>
  <si>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</si>
  <si>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</si>
  <si>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</si>
  <si>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</si>
  <si>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</si>
  <si>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</si>
  <si>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</si>
  <si>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</si>
  <si>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</si>
  <si>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</si>
  <si>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</si>
  <si>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</si>
  <si>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</si>
  <si>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</si>
  <si>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</si>
  <si>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</si>
  <si>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</si>
  <si>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</si>
  <si>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</si>
  <si>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</si>
  <si>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</si>
  <si>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</si>
  <si>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</si>
  <si>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</si>
  <si>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</si>
  <si>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</si>
  <si>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</si>
  <si>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</si>
  <si>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</si>
  <si>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</si>
  <si>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</si>
  <si>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</si>
  <si>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</si>
  <si>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</si>
  <si>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</si>
  <si>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</si>
  <si>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</si>
  <si>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</si>
  <si>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</si>
  <si>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</si>
  <si>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</si>
  <si>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</si>
  <si>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</si>
  <si>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</si>
  <si>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</si>
  <si>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</si>
  <si>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</si>
  <si>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</si>
  <si>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</si>
  <si>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</si>
  <si>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</si>
  <si>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</si>
  <si>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</si>
  <si>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</si>
  <si>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</si>
  <si>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</si>
  <si>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</si>
  <si>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</si>
  <si>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</si>
  <si>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</si>
  <si>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</si>
  <si>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</si>
  <si>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</si>
  <si>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</si>
  <si>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</si>
  <si>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</si>
  <si>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</si>
  <si>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</si>
  <si>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</si>
  <si>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</si>
  <si>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</si>
  <si>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</si>
  <si>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</si>
  <si>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</si>
  <si>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</si>
  <si>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</si>
  <si>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</si>
  <si>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</si>
  <si>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</si>
  <si>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</si>
  <si>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</si>
  <si>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</si>
  <si>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</si>
  <si>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</si>
  <si>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</si>
  <si>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</si>
  <si>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</si>
  <si>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</si>
  <si>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</si>
  <si>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</si>
  <si>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</si>
  <si>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</si>
  <si>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</si>
  <si>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</si>
  <si>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</si>
  <si>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</si>
  <si>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</si>
  <si>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</si>
  <si>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</si>
  <si>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</si>
  <si>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</si>
  <si>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</si>
  <si>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</si>
  <si>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</si>
  <si>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</si>
  <si>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</si>
  <si>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</si>
  <si>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</si>
  <si>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</si>
  <si>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</si>
  <si>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</si>
  <si>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</si>
  <si>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</si>
  <si>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</si>
  <si>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</si>
  <si>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</si>
  <si>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</si>
  <si>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</si>
  <si>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</si>
  <si>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</si>
  <si>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</si>
  <si>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</si>
  <si>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</si>
  <si>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</si>
  <si>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</si>
  <si>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</si>
  <si>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</si>
  <si>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</si>
  <si>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</si>
  <si>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</si>
  <si>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</si>
  <si>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</si>
  <si>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</si>
  <si>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</si>
  <si>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</si>
  <si>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</si>
  <si>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</si>
  <si>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</si>
  <si>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</si>
  <si>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</si>
  <si>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</si>
  <si>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</si>
  <si>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</si>
  <si>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</si>
  <si>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</si>
  <si>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</si>
  <si>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</si>
  <si>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</si>
  <si>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</si>
  <si>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</si>
  <si>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</si>
  <si>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</si>
  <si>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</si>
  <si>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</si>
  <si>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</si>
  <si>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</si>
  <si>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</si>
  <si>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</si>
  <si>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</si>
  <si>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</si>
  <si>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</si>
  <si>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</si>
  <si>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</si>
  <si>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</si>
  <si>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</si>
  <si>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</si>
  <si>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</si>
  <si>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</si>
  <si>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</si>
  <si>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</si>
  <si>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</si>
  <si>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</si>
  <si>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</si>
  <si>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</si>
  <si>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</si>
  <si>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</si>
  <si>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</si>
  <si>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</si>
  <si>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</si>
  <si>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</si>
  <si>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</si>
  <si>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</si>
  <si>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</si>
  <si>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</si>
  <si>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</si>
  <si>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</si>
  <si>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</si>
  <si>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</si>
  <si>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</si>
  <si>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</si>
  <si>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</si>
  <si>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</si>
  <si>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</si>
  <si>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</si>
  <si>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</si>
  <si>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</si>
  <si>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</si>
  <si>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</si>
  <si>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</si>
  <si>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</si>
  <si>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</si>
  <si>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</si>
  <si>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</si>
  <si>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</si>
  <si>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</si>
  <si>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</si>
  <si>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</si>
  <si>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</si>
  <si>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</si>
  <si>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</si>
  <si>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</si>
  <si>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</si>
  <si>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</si>
  <si>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</si>
  <si>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</si>
  <si>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</si>
  <si>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</si>
  <si>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</si>
  <si>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</si>
  <si>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</si>
  <si>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</si>
  <si>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</si>
  <si>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</si>
  <si>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</si>
  <si>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</si>
  <si>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</si>
  <si>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</si>
  <si>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</si>
  <si>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</si>
  <si>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</si>
  <si>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</si>
  <si>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</si>
  <si>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</si>
  <si>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</si>
  <si>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</si>
  <si>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</si>
  <si>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</si>
  <si>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</si>
  <si>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</si>
  <si>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</si>
  <si>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</si>
  <si>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</si>
  <si>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</si>
  <si>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</si>
  <si>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</si>
  <si>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</si>
  <si>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</si>
  <si>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</si>
  <si>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</si>
  <si>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</si>
  <si>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</si>
  <si>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</si>
  <si>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</si>
  <si>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</si>
  <si>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</si>
  <si>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</si>
  <si>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</si>
  <si>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</si>
  <si>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</si>
  <si>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</si>
  <si>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</si>
  <si>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</si>
  <si>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</si>
  <si>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</si>
  <si>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</si>
  <si>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</si>
  <si>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</si>
  <si>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</si>
  <si>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</si>
  <si>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</si>
  <si>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</si>
  <si>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</si>
  <si>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</si>
  <si>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</si>
  <si>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</si>
  <si>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</si>
  <si>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</si>
  <si>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</si>
  <si>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</si>
  <si>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</si>
  <si>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</si>
  <si>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</si>
  <si>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</si>
  <si>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</si>
  <si>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</si>
  <si>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</si>
  <si>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</si>
  <si>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</si>
  <si>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</si>
  <si>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</si>
  <si>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</si>
  <si>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</si>
  <si>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</si>
  <si>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</si>
  <si>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</si>
  <si>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</si>
  <si>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</si>
  <si>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</si>
  <si>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</si>
  <si>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</si>
  <si>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</si>
  <si>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</si>
  <si>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</si>
  <si>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</si>
  <si>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</si>
  <si>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</si>
  <si>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</si>
  <si>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</si>
  <si>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</si>
  <si>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</si>
  <si>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</si>
  <si>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</si>
  <si>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</si>
  <si>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</si>
  <si>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</si>
  <si>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</si>
  <si>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</si>
  <si>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</si>
  <si>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</si>
  <si>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</si>
  <si>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</si>
  <si>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</si>
  <si>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</si>
  <si>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</si>
  <si>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</si>
  <si>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</si>
  <si>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</si>
  <si>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</si>
  <si>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</si>
  <si>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</si>
  <si>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</si>
  <si>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</si>
  <si>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</si>
  <si>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</si>
  <si>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</si>
  <si>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</si>
  <si>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</si>
  <si>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</si>
  <si>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</si>
  <si>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</si>
  <si>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</si>
  <si>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</si>
  <si>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</si>
  <si>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</si>
  <si>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</si>
  <si>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</si>
  <si>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</si>
  <si>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</si>
  <si>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</si>
  <si>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</si>
  <si>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</si>
  <si>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</si>
  <si>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</si>
  <si>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</si>
  <si>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</si>
  <si>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</si>
  <si>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</si>
  <si>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</si>
  <si>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</si>
  <si>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</si>
  <si>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</si>
  <si>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</si>
  <si>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</si>
  <si>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</si>
  <si>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</si>
  <si>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</si>
  <si>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</si>
  <si>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</si>
  <si>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</si>
  <si>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</si>
  <si>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</si>
  <si>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</si>
  <si>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</si>
  <si>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</si>
  <si>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</si>
  <si>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</si>
  <si>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</si>
  <si>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</si>
  <si>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</si>
  <si>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</si>
  <si>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</si>
  <si>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</si>
  <si>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</si>
  <si>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</si>
  <si>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</si>
  <si>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</si>
  <si>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</si>
  <si>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</si>
  <si>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</si>
  <si>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</si>
  <si>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</si>
  <si>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</si>
  <si>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</si>
  <si>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</si>
  <si>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</si>
  <si>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</si>
  <si>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</si>
  <si>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</si>
  <si>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</si>
  <si>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</si>
  <si>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</si>
  <si>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</si>
  <si>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</si>
  <si>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</si>
  <si>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</si>
  <si>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</si>
  <si>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</si>
  <si>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</si>
  <si>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</si>
  <si>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</si>
  <si>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</si>
  <si>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</si>
  <si>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</si>
  <si>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</si>
  <si>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</si>
  <si>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</si>
  <si>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</si>
  <si>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</si>
  <si>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</si>
  <si>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</si>
  <si>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</si>
  <si>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</si>
  <si>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</si>
  <si>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</si>
  <si>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</si>
  <si>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</si>
  <si>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</si>
  <si>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</si>
  <si>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</si>
  <si>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</si>
  <si>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</si>
  <si>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</si>
  <si>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</si>
  <si>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</si>
  <si>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</si>
  <si>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</si>
  <si>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</si>
  <si>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</si>
  <si>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</si>
  <si>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</si>
  <si>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</si>
  <si>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</si>
  <si>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</si>
  <si>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</si>
  <si>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</si>
  <si>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</si>
  <si>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</si>
  <si>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</si>
  <si>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</si>
  <si>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</si>
  <si>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</si>
  <si>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</si>
  <si>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</si>
  <si>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</si>
  <si>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</si>
  <si>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</si>
  <si>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</si>
  <si>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</si>
  <si>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</si>
  <si>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</si>
  <si>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</si>
  <si>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</si>
  <si>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</si>
  <si>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</si>
  <si>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</si>
  <si>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</si>
  <si>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</si>
  <si>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</si>
  <si>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</si>
  <si>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</si>
  <si>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</si>
  <si>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</si>
  <si>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</si>
  <si>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</si>
  <si>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</si>
  <si>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</si>
  <si>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</si>
  <si>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</si>
  <si>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</si>
  <si>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</si>
  <si>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</si>
  <si>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</si>
  <si>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</si>
  <si>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</si>
  <si>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</si>
  <si>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</si>
  <si>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</si>
  <si>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</si>
  <si>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</si>
  <si>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</si>
  <si>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</si>
  <si>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</si>
  <si>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</si>
  <si>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</si>
  <si>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</si>
  <si>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</si>
  <si>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</si>
  <si>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</si>
  <si>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</si>
  <si>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</si>
  <si>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</si>
  <si>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</si>
  <si>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</si>
  <si>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</si>
  <si>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</si>
  <si>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</si>
  <si>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</si>
  <si>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</si>
  <si>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</si>
  <si>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</si>
  <si>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</si>
  <si>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</si>
  <si>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</si>
  <si>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</si>
  <si>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</si>
  <si>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</si>
  <si>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</si>
  <si>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</si>
  <si>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</si>
  <si>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</si>
  <si>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</si>
  <si>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</si>
  <si>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</si>
  <si>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</si>
  <si>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</si>
  <si>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</si>
  <si>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</si>
  <si>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</si>
  <si>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</si>
  <si>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</si>
  <si>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</si>
  <si>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</si>
  <si>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</si>
  <si>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</si>
  <si>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</si>
  <si>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</si>
  <si>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</si>
  <si>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</si>
  <si>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</si>
  <si>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</si>
  <si>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</si>
  <si>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</si>
  <si>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</si>
  <si>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</si>
  <si>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</si>
  <si>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</si>
  <si>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</si>
  <si>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</si>
  <si>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</si>
  <si>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</si>
  <si>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</si>
  <si>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</si>
  <si>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</si>
  <si>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</si>
  <si>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</si>
  <si>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</si>
  <si>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</si>
  <si>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</si>
  <si>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</si>
  <si>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</si>
  <si>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</si>
  <si>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</si>
  <si>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</si>
  <si>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</si>
  <si>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</si>
  <si>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</si>
  <si>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</si>
  <si>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</si>
  <si>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</si>
  <si>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</si>
  <si>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</si>
  <si>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</si>
  <si>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</si>
  <si>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</si>
  <si>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</si>
  <si>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</si>
  <si>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</si>
  <si>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</si>
  <si>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</si>
  <si>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</si>
  <si>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</si>
  <si>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</si>
  <si>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</si>
  <si>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</si>
  <si>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</si>
  <si>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</si>
  <si>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</si>
  <si>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</si>
  <si>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</si>
  <si>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</si>
  <si>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</si>
  <si>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</si>
  <si>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</si>
  <si>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</si>
  <si>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</si>
  <si>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</si>
  <si>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</si>
  <si>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</si>
  <si>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</si>
  <si>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</si>
  <si>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</si>
  <si>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</si>
  <si>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</si>
  <si>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</si>
  <si>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</si>
  <si>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</si>
  <si>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</si>
  <si>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</si>
  <si>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</si>
  <si>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</si>
  <si>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</si>
  <si>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</si>
  <si>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</si>
  <si>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</si>
  <si>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</si>
  <si>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</si>
  <si>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</si>
  <si>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</si>
  <si>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</si>
  <si>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</si>
  <si>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</si>
  <si>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</si>
  <si>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</si>
  <si>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</si>
  <si>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</si>
  <si>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</si>
  <si>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</si>
  <si>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</si>
  <si>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</si>
  <si>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</si>
  <si>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</si>
  <si>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</si>
  <si>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</si>
  <si>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</si>
  <si>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</si>
  <si>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</si>
  <si>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</si>
  <si>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</si>
  <si>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</si>
  <si>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</si>
  <si>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</si>
  <si>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</si>
  <si>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</si>
  <si>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</si>
  <si>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</si>
  <si>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</si>
  <si>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</si>
  <si>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</si>
  <si>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</si>
  <si>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</si>
  <si>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</si>
  <si>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</si>
  <si>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</si>
  <si>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</si>
  <si>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</si>
  <si>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</si>
  <si>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</si>
  <si>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</si>
  <si>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</si>
  <si>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</si>
  <si>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</si>
  <si>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</si>
  <si>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</si>
  <si>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</si>
  <si>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</si>
  <si>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</si>
  <si>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</si>
  <si>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</si>
  <si>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</si>
  <si>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</si>
  <si>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</si>
  <si>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</si>
  <si>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</si>
  <si>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</si>
  <si>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</si>
  <si>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</si>
  <si>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</si>
  <si>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</si>
  <si>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</si>
  <si>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</si>
  <si>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</si>
  <si>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</si>
  <si>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</si>
  <si>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</si>
  <si>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</si>
  <si>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</si>
  <si>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</si>
  <si>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</si>
  <si>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</si>
  <si>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</si>
  <si>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</si>
  <si>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</si>
  <si>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</si>
  <si>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</si>
  <si>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</si>
  <si>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</si>
  <si>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</si>
  <si>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</si>
  <si>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</si>
  <si>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</si>
  <si>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</si>
  <si>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</si>
  <si>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</si>
  <si>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</si>
  <si>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</si>
  <si>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</si>
  <si>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</si>
  <si>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</si>
  <si>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</si>
  <si>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</si>
  <si>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</si>
  <si>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</si>
  <si>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</si>
  <si>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</si>
  <si>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</si>
  <si>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</si>
  <si>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</si>
  <si>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</si>
  <si>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</si>
  <si>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</si>
  <si>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</si>
  <si>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</si>
  <si>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</si>
  <si>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</si>
  <si>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</si>
  <si>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</si>
  <si>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</si>
  <si>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</si>
  <si>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</si>
  <si>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</si>
  <si>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</si>
  <si>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</si>
  <si>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</si>
  <si>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</si>
  <si>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</si>
  <si>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</si>
  <si>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</si>
  <si>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</si>
  <si>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</si>
  <si>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</si>
  <si>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</si>
  <si>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</si>
  <si>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</si>
  <si>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</si>
  <si>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</si>
  <si>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</si>
  <si>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</si>
  <si>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</si>
  <si>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</si>
  <si>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</si>
  <si>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</si>
  <si>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</si>
  <si>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</si>
  <si>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</si>
  <si>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</si>
  <si>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</si>
  <si>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</si>
  <si>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</si>
  <si>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</si>
  <si>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</si>
  <si>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</si>
  <si>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</si>
  <si>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</si>
  <si>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</si>
  <si>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</si>
  <si>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</si>
  <si>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</si>
  <si>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</si>
  <si>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</si>
  <si>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</si>
  <si>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</si>
  <si>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</si>
  <si>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</si>
  <si>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</si>
  <si>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</si>
  <si>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</si>
  <si>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</si>
  <si>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</si>
  <si>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</si>
  <si>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</si>
  <si>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</si>
  <si>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</si>
  <si>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</si>
  <si>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</si>
  <si>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</si>
  <si>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</si>
  <si>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</si>
  <si>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</si>
  <si>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</si>
  <si>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</si>
  <si>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</si>
  <si>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</si>
  <si>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</si>
  <si>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</si>
  <si>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</si>
  <si>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</si>
  <si>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</si>
  <si>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</si>
  <si>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</si>
  <si>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</si>
  <si>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</si>
  <si>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</si>
  <si>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</si>
  <si>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</si>
  <si>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</si>
  <si>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</si>
  <si>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</si>
  <si>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</si>
  <si>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</si>
  <si>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</si>
  <si>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</si>
  <si>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</si>
  <si>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</si>
  <si>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</si>
  <si>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</si>
  <si>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</si>
  <si>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</si>
  <si>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</si>
  <si>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</si>
  <si>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</si>
  <si>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</si>
  <si>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</si>
  <si>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</si>
  <si>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</si>
  <si>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</si>
  <si>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</si>
  <si>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</si>
  <si>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</si>
  <si>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</si>
  <si>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</si>
  <si>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</si>
  <si>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</si>
  <si>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</si>
  <si>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</si>
  <si>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</si>
  <si>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</si>
  <si>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</si>
  <si>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</si>
  <si>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</si>
  <si>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</si>
  <si>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</si>
  <si>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</si>
  <si>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</si>
  <si>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</si>
  <si>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</si>
  <si>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</si>
  <si>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</si>
  <si>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</si>
  <si>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</si>
  <si>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</si>
  <si>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</si>
  <si>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</si>
  <si>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</si>
  <si>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</si>
  <si>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</si>
  <si>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</si>
  <si>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</si>
  <si>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</si>
  <si>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</si>
  <si>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</si>
  <si>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</si>
  <si>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</si>
  <si>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</si>
  <si>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</si>
  <si>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</si>
  <si>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</si>
  <si>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</si>
  <si>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</si>
  <si>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</si>
  <si>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</si>
  <si>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</si>
  <si>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</si>
  <si>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</si>
  <si>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</si>
  <si>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</si>
  <si>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</si>
  <si>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</si>
  <si>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</si>
  <si>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</si>
  <si>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</si>
  <si>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</si>
  <si>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</si>
  <si>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</si>
  <si>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</si>
  <si>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</si>
  <si>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</si>
  <si>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</si>
  <si>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</si>
  <si>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</si>
  <si>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</si>
  <si>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</si>
  <si>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</si>
  <si>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</si>
  <si>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</si>
  <si>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</si>
  <si>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</si>
  <si>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</si>
  <si>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</si>
  <si>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</si>
  <si>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</si>
  <si>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</si>
  <si>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</si>
  <si>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</si>
  <si>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</si>
  <si>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</si>
  <si>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</si>
  <si>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</si>
  <si>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</si>
  <si>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</si>
  <si>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</si>
  <si>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</si>
  <si>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</si>
  <si>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</si>
  <si>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</si>
  <si>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</si>
  <si>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</si>
  <si>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</si>
  <si>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</si>
  <si>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</si>
  <si>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</si>
  <si>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</si>
  <si>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</si>
  <si>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</si>
  <si>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</si>
  <si>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</si>
  <si>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</si>
  <si>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</si>
  <si>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</si>
  <si>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</si>
  <si>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</si>
  <si>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</si>
  <si>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</si>
  <si>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</si>
  <si>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</si>
  <si>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</si>
  <si>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</si>
  <si>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</si>
  <si>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</si>
  <si>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</si>
  <si>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</si>
  <si>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</si>
  <si>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</si>
  <si>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</si>
  <si>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</si>
  <si>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</si>
  <si>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</si>
  <si>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</si>
  <si>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</si>
  <si>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</si>
  <si>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</si>
  <si>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</si>
  <si>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</si>
  <si>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</si>
  <si>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</si>
  <si>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</si>
  <si>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</si>
  <si>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</si>
  <si>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</si>
  <si>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</si>
  <si>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</si>
  <si>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</si>
  <si>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</si>
  <si>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</si>
  <si>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</si>
  <si>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</si>
  <si>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</si>
  <si>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</si>
  <si>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</si>
  <si>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</si>
  <si>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</si>
  <si>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</si>
  <si>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</si>
  <si>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</si>
  <si>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</si>
  <si>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</si>
  <si>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</si>
  <si>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</si>
  <si>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</si>
  <si>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</si>
  <si>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</si>
  <si>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</si>
  <si>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</si>
  <si>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</si>
  <si>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</si>
  <si>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</si>
  <si>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</si>
  <si>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</si>
  <si>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</si>
  <si>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</si>
  <si>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</si>
  <si>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</si>
  <si>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</si>
  <si>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</si>
  <si>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</si>
  <si>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</si>
  <si>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</si>
  <si>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</si>
  <si>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</si>
  <si>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</si>
  <si>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</si>
  <si>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</si>
  <si>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</si>
  <si>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</si>
  <si>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</si>
  <si>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</si>
  <si>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</si>
  <si>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</si>
  <si>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</si>
  <si>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</si>
  <si>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</si>
  <si>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</si>
  <si>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</si>
  <si>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</si>
  <si>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</si>
  <si>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</si>
  <si>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</si>
  <si>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</si>
  <si>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</si>
  <si>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</si>
  <si>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</si>
  <si>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</si>
  <si>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</si>
  <si>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</si>
  <si>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</si>
  <si>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</si>
  <si>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</si>
  <si>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</si>
  <si>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</si>
  <si>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</si>
  <si>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</si>
  <si>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</si>
  <si>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</si>
  <si>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</si>
  <si>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</si>
  <si>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</si>
  <si>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</si>
  <si>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</si>
  <si>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</si>
  <si>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</si>
  <si>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</si>
  <si>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</si>
  <si>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</si>
  <si>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</si>
  <si>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</si>
  <si>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</si>
  <si>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</si>
  <si>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</si>
  <si>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</si>
  <si>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</si>
  <si>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</si>
  <si>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</si>
  <si>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</si>
  <si>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</si>
  <si>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</si>
  <si>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</si>
  <si>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</si>
  <si>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</si>
  <si>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</si>
  <si>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</si>
  <si>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</si>
  <si>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</si>
  <si>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</si>
  <si>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</si>
  <si>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</si>
  <si>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</si>
  <si>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</si>
  <si>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</si>
  <si>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</si>
  <si>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</si>
  <si>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</si>
  <si>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</si>
  <si>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</si>
  <si>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</si>
  <si>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</si>
  <si>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</si>
  <si>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</si>
  <si>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</si>
  <si>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</si>
  <si>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</si>
  <si>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</si>
  <si>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</si>
  <si>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</si>
  <si>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</si>
  <si>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</si>
  <si>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</si>
  <si>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</si>
  <si>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</si>
  <si>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</si>
  <si>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</si>
  <si>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</si>
  <si>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</si>
  <si>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</si>
  <si>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</si>
  <si>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</si>
  <si>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</si>
  <si>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</si>
  <si>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</si>
  <si>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</si>
  <si>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</si>
  <si>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</si>
  <si>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</si>
  <si>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</si>
  <si>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</si>
  <si>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</si>
  <si>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</si>
  <si>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</si>
  <si>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</si>
  <si>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</si>
  <si>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</si>
  <si>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</si>
  <si>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</si>
  <si>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</si>
  <si>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</si>
  <si>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</si>
  <si>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</si>
  <si>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</si>
  <si>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</si>
  <si>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</si>
  <si>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</si>
  <si>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</si>
  <si>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</si>
  <si>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</si>
  <si>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</si>
  <si>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</si>
  <si>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</si>
  <si>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</si>
  <si>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</si>
  <si>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</si>
  <si>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</si>
  <si>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</si>
  <si>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</si>
  <si>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</si>
  <si>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</si>
  <si>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</si>
  <si>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</si>
  <si>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</si>
  <si>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</si>
  <si>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</si>
  <si>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</si>
  <si>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</si>
  <si>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</si>
  <si>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</si>
  <si>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</si>
  <si>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</si>
  <si>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</si>
  <si>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</si>
  <si>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</si>
  <si>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</si>
  <si>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</si>
  <si>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</si>
  <si>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</si>
  <si>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</si>
  <si>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</si>
  <si>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</si>
  <si>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</si>
  <si>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</si>
  <si>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</si>
  <si>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</si>
  <si>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</si>
  <si>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</si>
  <si>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</si>
  <si>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</si>
  <si>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</si>
  <si>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</si>
  <si>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</si>
  <si>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</si>
  <si>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</si>
  <si>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</si>
  <si>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</si>
  <si>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</si>
  <si>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</si>
  <si>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</si>
  <si>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</si>
  <si>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</si>
  <si>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</si>
  <si>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</si>
  <si>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</si>
  <si>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</si>
  <si>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</si>
  <si>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</si>
  <si>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</si>
  <si>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</si>
  <si>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</si>
  <si>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</si>
  <si>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</si>
  <si>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</si>
  <si>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</si>
  <si>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</si>
  <si>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</si>
  <si>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</si>
  <si>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</si>
  <si>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</si>
  <si>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</si>
  <si>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</si>
  <si>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</si>
  <si>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</si>
  <si>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</si>
  <si>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</si>
  <si>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</si>
  <si>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</si>
  <si>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</si>
  <si>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</si>
  <si>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</si>
  <si>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</si>
  <si>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</si>
  <si>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</si>
  <si>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</si>
  <si>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</si>
  <si>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</si>
  <si>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</si>
  <si>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</si>
  <si>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</si>
  <si>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</si>
  <si>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</si>
  <si>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</si>
  <si>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</si>
  <si>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</si>
  <si>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</si>
  <si>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</si>
  <si>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</si>
  <si>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</si>
  <si>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</si>
  <si>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</si>
  <si>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</si>
  <si>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</si>
  <si>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</si>
  <si>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</si>
  <si>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</si>
  <si>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</si>
  <si>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</si>
  <si>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</si>
  <si>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</si>
  <si>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</si>
  <si>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</si>
  <si>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</si>
  <si>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</si>
  <si>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</si>
  <si>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</si>
  <si>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</si>
  <si>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</si>
  <si>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</si>
  <si>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</si>
  <si>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</si>
  <si>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</si>
  <si>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</si>
  <si>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</si>
  <si>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</si>
  <si>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</si>
  <si>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</si>
  <si>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</si>
  <si>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</si>
  <si>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</si>
  <si>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</si>
  <si>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</si>
  <si>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</si>
  <si>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</si>
  <si>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</si>
  <si>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</si>
  <si>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</si>
  <si>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</si>
  <si>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</si>
  <si>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</si>
  <si>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</si>
  <si>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</si>
  <si>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</si>
  <si>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</si>
  <si>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</si>
  <si>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</si>
  <si>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</si>
  <si>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</si>
  <si>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</si>
  <si>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</si>
  <si>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</si>
  <si>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</si>
  <si>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</si>
  <si>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</si>
  <si>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</si>
  <si>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</si>
  <si>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</si>
  <si>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</si>
  <si>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</si>
  <si>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</si>
  <si>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</si>
  <si>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</si>
  <si>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</si>
  <si>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</si>
  <si>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</si>
  <si>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</si>
  <si>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</si>
  <si>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</si>
  <si>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</si>
  <si>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</si>
  <si>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</si>
  <si>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</si>
  <si>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</si>
  <si>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</si>
  <si>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</si>
  <si>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</si>
  <si>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</si>
  <si>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</si>
  <si>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</si>
  <si>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</si>
  <si>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</si>
  <si>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</si>
  <si>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</si>
  <si>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</si>
  <si>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</si>
  <si>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</si>
  <si>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</si>
  <si>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</si>
  <si>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</si>
  <si>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</si>
  <si>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</si>
  <si>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</si>
  <si>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</si>
  <si>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</si>
  <si>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</si>
  <si>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</si>
  <si>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</si>
  <si>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</si>
  <si>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</si>
  <si>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</si>
  <si>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</si>
  <si>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</si>
  <si>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</si>
  <si>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</si>
  <si>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</si>
  <si>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</si>
  <si>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</si>
  <si>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</si>
  <si>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</si>
  <si>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</si>
  <si>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</si>
  <si>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</si>
  <si>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</si>
  <si>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</si>
  <si>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</si>
  <si>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</si>
  <si>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</si>
  <si>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</si>
  <si>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</si>
  <si>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</si>
  <si>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</si>
  <si>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</si>
  <si>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</si>
  <si>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</si>
  <si>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</si>
  <si>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</si>
  <si>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</si>
  <si>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</si>
  <si>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</si>
  <si>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</si>
  <si>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</si>
  <si>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</si>
  <si>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</si>
  <si>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</si>
  <si>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</si>
  <si>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</si>
  <si>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</si>
  <si>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</si>
  <si>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</si>
  <si>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</si>
  <si>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</si>
  <si>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</si>
  <si>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</si>
  <si>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</si>
  <si>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</si>
  <si>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</si>
  <si>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</si>
  <si>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</si>
  <si>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</si>
  <si>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</si>
  <si>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</si>
  <si>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</si>
  <si>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</si>
  <si>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</si>
  <si>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</si>
  <si>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</si>
  <si>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</si>
  <si>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</si>
  <si>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</si>
  <si>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</si>
  <si>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</si>
  <si>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</si>
  <si>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</si>
  <si>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</si>
  <si>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</si>
  <si>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</si>
  <si>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</si>
  <si>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</si>
  <si>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</si>
  <si>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</si>
  <si>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</si>
  <si>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</si>
  <si>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</si>
  <si>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</si>
  <si>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</si>
  <si>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</si>
  <si>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</si>
  <si>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</si>
  <si>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</si>
  <si>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</si>
  <si>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</si>
  <si>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</si>
  <si>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</si>
  <si>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</si>
  <si>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</si>
  <si>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</si>
  <si>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</si>
  <si>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</si>
  <si>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</si>
  <si>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</si>
  <si>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</si>
  <si>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</si>
  <si>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</si>
  <si>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</si>
  <si>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</si>
  <si>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</si>
  <si>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</si>
  <si>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</si>
  <si>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</si>
  <si>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</si>
  <si>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</si>
  <si>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</si>
  <si>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</si>
  <si>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</si>
  <si>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</si>
  <si>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</si>
  <si>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</si>
  <si>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</si>
  <si>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</si>
  <si>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</si>
  <si>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</si>
  <si>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</si>
  <si>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</si>
  <si>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</si>
  <si>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</si>
  <si>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</si>
  <si>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</si>
  <si>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</si>
  <si>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</si>
  <si>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</si>
  <si>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</si>
  <si>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</si>
  <si>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</si>
  <si>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</si>
  <si>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</si>
  <si>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</si>
  <si>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</si>
  <si>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</si>
  <si>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</si>
  <si>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</si>
  <si>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</si>
  <si>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</si>
  <si>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</si>
  <si>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</si>
  <si>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</si>
  <si>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</si>
  <si>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</si>
  <si>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</si>
  <si>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</si>
  <si>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</si>
  <si>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</si>
  <si>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</si>
  <si>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</si>
  <si>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</si>
  <si>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</si>
  <si>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</si>
  <si>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</si>
  <si>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</si>
  <si>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</si>
  <si>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</si>
  <si>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</si>
  <si>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</si>
  <si>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</si>
  <si>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</si>
  <si>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</si>
  <si>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</si>
  <si>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</si>
  <si>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</si>
  <si>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</si>
  <si>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</si>
  <si>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</si>
  <si>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</si>
  <si>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</si>
  <si>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</si>
  <si>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</si>
  <si>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</si>
  <si>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</si>
  <si>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</si>
  <si>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</si>
  <si>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</si>
  <si>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</si>
  <si>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</si>
  <si>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</si>
  <si>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</si>
  <si>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</si>
  <si>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</si>
  <si>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</si>
  <si>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</si>
  <si>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</si>
  <si>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</si>
  <si>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</si>
  <si>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</si>
  <si>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</si>
  <si>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</si>
  <si>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</si>
  <si>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</si>
  <si>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</si>
  <si>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</si>
  <si>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</si>
  <si>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</si>
  <si>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</si>
  <si>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</si>
  <si>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</si>
  <si>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</si>
  <si>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</si>
  <si>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</si>
  <si>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</si>
  <si>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</si>
  <si>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</si>
  <si>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</si>
  <si>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</si>
  <si>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</si>
  <si>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</si>
  <si>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</si>
  <si>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</si>
  <si>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</si>
  <si>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</si>
  <si>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</si>
  <si>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</si>
  <si>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</si>
  <si>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</si>
  <si>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</si>
  <si>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</si>
  <si>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</si>
  <si>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</si>
  <si>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</si>
  <si>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</si>
  <si>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</si>
  <si>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</si>
  <si>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</si>
  <si>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</si>
  <si>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</si>
  <si>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</si>
  <si>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</si>
  <si>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</si>
  <si>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</si>
  <si>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</si>
  <si>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</si>
  <si>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</si>
  <si>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</si>
  <si>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</si>
  <si>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</si>
  <si>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</si>
  <si>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</si>
  <si>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</si>
  <si>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</si>
  <si>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</si>
  <si>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</si>
  <si>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</si>
  <si>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</si>
  <si>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</si>
  <si>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</si>
  <si>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</si>
  <si>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</si>
  <si>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</si>
  <si>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</si>
  <si>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</si>
  <si>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</si>
  <si>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</si>
  <si>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</si>
  <si>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</si>
  <si>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</si>
  <si>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</si>
  <si>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</si>
  <si>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</si>
  <si>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</si>
  <si>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</si>
  <si>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</si>
  <si>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</si>
  <si>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</si>
  <si>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</si>
  <si>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</si>
  <si>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</si>
  <si>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</si>
  <si>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</si>
  <si>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</si>
  <si>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</si>
  <si>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</si>
  <si>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</si>
  <si>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</si>
  <si>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</si>
  <si>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</si>
  <si>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</si>
  <si>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</si>
  <si>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</si>
  <si>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</si>
  <si>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</si>
  <si>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</si>
  <si>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</si>
  <si>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</si>
  <si>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</si>
  <si>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</si>
  <si>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</si>
  <si>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</si>
  <si>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</si>
  <si>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</si>
  <si>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</si>
  <si>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</si>
  <si>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</si>
  <si>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</si>
  <si>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</si>
  <si>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</si>
  <si>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</si>
  <si>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</si>
  <si>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</si>
  <si>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</si>
  <si>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</si>
  <si>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</si>
  <si>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</si>
  <si>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</si>
  <si>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</si>
  <si>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</si>
  <si>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</si>
  <si>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</si>
  <si>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</si>
  <si>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</si>
  <si>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</si>
  <si>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</si>
  <si>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</si>
  <si>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</si>
  <si>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</si>
  <si>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</si>
  <si>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</si>
  <si>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</si>
  <si>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</si>
  <si>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</si>
  <si>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</si>
  <si>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</si>
  <si>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</si>
  <si>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</si>
  <si>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</si>
  <si>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</si>
  <si>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</si>
  <si>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</si>
  <si>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</si>
  <si>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</si>
  <si>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</si>
  <si>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</si>
  <si>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</si>
  <si>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</si>
  <si>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</si>
  <si>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</si>
  <si>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</si>
  <si>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</si>
  <si>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</si>
  <si>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</si>
  <si>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</si>
  <si>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</si>
  <si>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</si>
  <si>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</si>
  <si>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</si>
  <si>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</si>
  <si>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</si>
  <si>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</si>
  <si>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</si>
  <si>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</si>
  <si>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</si>
  <si>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</si>
  <si>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</si>
  <si>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</si>
  <si>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</si>
  <si>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</si>
  <si>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</si>
  <si>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</si>
  <si>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</si>
  <si>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</si>
  <si>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</si>
  <si>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</si>
  <si>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</si>
  <si>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</si>
  <si>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</si>
  <si>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</si>
  <si>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</si>
  <si>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</si>
  <si>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</si>
  <si>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</si>
  <si>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</si>
  <si>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</si>
  <si>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</si>
  <si>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</si>
  <si>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</si>
  <si>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</si>
  <si>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</si>
  <si>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</si>
  <si>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</si>
  <si>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</si>
  <si>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</si>
  <si>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</si>
  <si>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</si>
  <si>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</si>
  <si>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</si>
  <si>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</si>
  <si>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</si>
  <si>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</si>
  <si>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</si>
  <si>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</si>
  <si>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</si>
  <si>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</si>
  <si>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</si>
  <si>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</si>
  <si>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</si>
  <si>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</si>
  <si>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</si>
  <si>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</si>
  <si>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</si>
  <si>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</si>
  <si>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</si>
  <si>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</si>
  <si>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</si>
  <si>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</si>
  <si>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</si>
  <si>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</si>
  <si>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</si>
  <si>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</si>
  <si>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</si>
  <si>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</si>
  <si>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</si>
  <si>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</si>
  <si>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</si>
  <si>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</si>
  <si>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</si>
  <si>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</si>
  <si>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</si>
  <si>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</si>
  <si>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</si>
  <si>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</si>
  <si>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</si>
  <si>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</si>
  <si>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</si>
  <si>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</si>
  <si>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</si>
  <si>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</si>
  <si>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</si>
  <si>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</si>
  <si>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</si>
  <si>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</si>
  <si>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</si>
  <si>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</si>
  <si>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</si>
  <si>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</si>
  <si>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</si>
  <si>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</si>
  <si>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</si>
  <si>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</si>
  <si>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</si>
  <si>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</si>
  <si>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</si>
  <si>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</si>
  <si>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</si>
  <si>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</si>
  <si>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</si>
  <si>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</si>
  <si>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</si>
  <si>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</si>
  <si>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</si>
  <si>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</si>
  <si>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</si>
  <si>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</si>
  <si>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</si>
  <si>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</si>
  <si>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</si>
  <si>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</si>
  <si>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</si>
  <si>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</si>
  <si>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</si>
  <si>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</si>
  <si>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</si>
  <si>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</si>
  <si>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</si>
  <si>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</si>
  <si>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</si>
  <si>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</si>
  <si>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</si>
  <si>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</si>
  <si>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</si>
  <si>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</si>
  <si>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</si>
  <si>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</si>
  <si>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</si>
  <si>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</si>
  <si>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</si>
  <si>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</si>
  <si>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</si>
  <si>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</si>
  <si>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</si>
  <si>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</si>
  <si>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</si>
  <si>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</si>
  <si>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</si>
  <si>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</si>
  <si>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</si>
  <si>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</si>
  <si>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</si>
  <si>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</si>
  <si>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</si>
  <si>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</si>
  <si>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</si>
  <si>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</si>
  <si>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</si>
  <si>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</si>
  <si>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</si>
  <si>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</si>
  <si>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</si>
  <si>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</si>
  <si>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</si>
  <si>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</si>
  <si>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</si>
  <si>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</si>
  <si>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</si>
  <si>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</si>
  <si>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</si>
  <si>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</si>
  <si>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</si>
  <si>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</si>
  <si>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</si>
  <si>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</si>
  <si>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</si>
  <si>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</si>
  <si>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</si>
  <si>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</si>
  <si>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</si>
  <si>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</si>
  <si>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</si>
  <si>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</si>
  <si>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</si>
  <si>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</si>
  <si>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</si>
  <si>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</si>
  <si>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</si>
  <si>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</si>
  <si>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</si>
  <si>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</si>
  <si>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</si>
  <si>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</si>
  <si>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</si>
  <si>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</si>
  <si>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</si>
  <si>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</si>
  <si>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</si>
  <si>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</si>
  <si>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</si>
  <si>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</si>
  <si>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</si>
  <si>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</si>
  <si>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</si>
  <si>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</si>
  <si>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</si>
  <si>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</si>
  <si>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</si>
  <si>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</si>
  <si>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</si>
  <si>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</si>
  <si>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</si>
  <si>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</si>
  <si>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</si>
  <si>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</si>
  <si>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</si>
  <si>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</si>
  <si>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</si>
  <si>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</si>
  <si>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</si>
  <si>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</si>
  <si>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</si>
  <si>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</si>
  <si>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</si>
  <si>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</si>
  <si>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</si>
  <si>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</si>
  <si>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</si>
  <si>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</si>
  <si>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</si>
  <si>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</si>
  <si>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</si>
  <si>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</si>
  <si>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</si>
  <si>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</si>
  <si>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</si>
  <si>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</si>
  <si>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</si>
  <si>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</si>
  <si>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</si>
  <si>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</si>
  <si>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</si>
  <si>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</si>
  <si>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</si>
  <si>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</si>
  <si>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</si>
  <si>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</si>
  <si>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</si>
  <si>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</si>
  <si>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</si>
  <si>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</si>
  <si>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</si>
  <si>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</si>
  <si>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</si>
  <si>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</si>
  <si>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</si>
  <si>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</si>
  <si>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</si>
  <si>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</si>
  <si>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</si>
  <si>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</si>
  <si>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</si>
  <si>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</si>
  <si>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</si>
  <si>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</si>
  <si>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</si>
  <si>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</si>
  <si>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</si>
  <si>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</si>
  <si>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</si>
  <si>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</si>
  <si>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</si>
  <si>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</si>
  <si>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</si>
  <si>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</si>
  <si>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</si>
  <si>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</si>
  <si>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</si>
  <si>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</si>
  <si>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</si>
  <si>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</si>
  <si>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</si>
  <si>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</si>
  <si>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</si>
  <si>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</si>
  <si>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</si>
  <si>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</si>
  <si>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</si>
  <si>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</si>
  <si>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</si>
  <si>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</si>
  <si>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</si>
  <si>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</si>
  <si>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</si>
  <si>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</si>
  <si>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</si>
  <si>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</si>
  <si>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</si>
  <si>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</si>
  <si>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</si>
  <si>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</si>
  <si>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</si>
  <si>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</si>
  <si>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</si>
  <si>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</si>
  <si>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</si>
  <si>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</si>
  <si>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</si>
  <si>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</si>
  <si>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</si>
  <si>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</si>
  <si>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</si>
  <si>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</si>
  <si>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</si>
  <si>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</si>
  <si>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</si>
  <si>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</si>
  <si>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</si>
  <si>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</si>
  <si>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</si>
  <si>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</si>
  <si>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</si>
  <si>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</si>
  <si>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</si>
  <si>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</si>
  <si>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</si>
  <si>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</si>
  <si>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</si>
  <si>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</si>
  <si>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</si>
  <si>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</si>
  <si>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</si>
  <si>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</si>
  <si>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</si>
  <si>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</si>
  <si>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</si>
  <si>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</si>
  <si>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</si>
  <si>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</si>
  <si>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</si>
  <si>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</si>
  <si>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</si>
  <si>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</si>
  <si>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</si>
  <si>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</si>
  <si>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</si>
  <si>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</si>
  <si>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</si>
  <si>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</si>
  <si>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</si>
  <si>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</si>
  <si>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</si>
  <si>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</si>
  <si>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</si>
  <si>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</si>
  <si>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</si>
  <si>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</si>
  <si>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</si>
  <si>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</si>
  <si>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</si>
  <si>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</si>
  <si>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</si>
  <si>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</si>
  <si>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</si>
  <si>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</si>
  <si>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</si>
  <si>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</si>
  <si>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</si>
  <si>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</si>
  <si>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</si>
  <si>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</si>
  <si>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</si>
  <si>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</si>
  <si>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</si>
  <si>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</si>
  <si>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</si>
  <si>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</si>
  <si>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</si>
  <si>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</si>
  <si>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</si>
  <si>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</si>
  <si>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</si>
  <si>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</si>
  <si>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</si>
  <si>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</si>
  <si>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</si>
  <si>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</si>
  <si>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</si>
  <si>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</si>
  <si>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</si>
  <si>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</si>
  <si>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</si>
  <si>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</si>
  <si>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</si>
  <si>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</si>
  <si>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</si>
  <si>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</si>
  <si>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</si>
  <si>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</si>
  <si>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</si>
  <si>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</si>
  <si>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</si>
  <si>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</si>
  <si>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</si>
  <si>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</si>
  <si>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</si>
  <si>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</si>
  <si>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</si>
  <si>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</si>
  <si>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</si>
  <si>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</si>
  <si>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</si>
  <si>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</si>
  <si>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</si>
  <si>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</si>
  <si>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</si>
  <si>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</si>
  <si>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</si>
  <si>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</si>
  <si>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</si>
  <si>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</si>
  <si>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</si>
  <si>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</si>
  <si>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</si>
  <si>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</si>
  <si>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</si>
  <si>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</si>
  <si>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</si>
  <si>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</si>
  <si>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</si>
  <si>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</si>
  <si>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</si>
  <si>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</si>
  <si>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</si>
  <si>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</si>
  <si>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</si>
  <si>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</si>
  <si>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</si>
  <si>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</si>
  <si>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</si>
  <si>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</si>
  <si>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</si>
  <si>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</si>
  <si>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</si>
  <si>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</si>
  <si>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</si>
  <si>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</si>
  <si>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</si>
  <si>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</si>
  <si>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</si>
  <si>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</si>
  <si>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</si>
  <si>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</si>
  <si>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</si>
  <si>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</si>
  <si>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</si>
  <si>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</si>
  <si>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</si>
  <si>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</si>
  <si>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</si>
  <si>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</si>
  <si>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</si>
  <si>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</si>
  <si>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</si>
  <si>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</si>
  <si>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</si>
  <si>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</si>
  <si>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</si>
  <si>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</si>
  <si>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</si>
  <si>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</si>
  <si>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</si>
  <si>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</si>
  <si>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</si>
  <si>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</si>
  <si>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</si>
  <si>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</si>
  <si>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</si>
  <si>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</si>
  <si>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</si>
  <si>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</si>
  <si>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</si>
  <si>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</si>
  <si>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</si>
  <si>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</si>
  <si>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</si>
  <si>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</si>
  <si>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</si>
  <si>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</si>
  <si>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</si>
  <si>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</si>
  <si>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</si>
  <si>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</si>
  <si>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</si>
  <si>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</si>
  <si>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</si>
  <si>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</si>
  <si>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</si>
  <si>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</si>
  <si>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</si>
  <si>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</si>
  <si>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</si>
  <si>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</si>
  <si>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</si>
  <si>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</si>
  <si>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</si>
  <si>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</si>
  <si>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</si>
  <si>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</si>
  <si>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</si>
  <si>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</si>
  <si>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</si>
  <si>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</si>
  <si>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</si>
  <si>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</si>
  <si>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</si>
  <si>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</si>
  <si>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</si>
  <si>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</si>
  <si>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</si>
  <si>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</si>
  <si>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</si>
  <si>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</si>
  <si>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</si>
  <si>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</si>
  <si>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</si>
  <si>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</si>
  <si>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</si>
  <si>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</si>
  <si>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</si>
  <si>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</si>
  <si>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</si>
  <si>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</si>
  <si>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</si>
  <si>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</si>
  <si>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</si>
  <si>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</si>
  <si>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</si>
  <si>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</si>
  <si>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</si>
  <si>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</si>
  <si>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</si>
  <si>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</si>
  <si>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</si>
  <si>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</si>
  <si>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</si>
  <si>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</si>
  <si>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</si>
  <si>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</si>
  <si>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</si>
  <si>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</si>
  <si>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</si>
  <si>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</si>
  <si>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</si>
  <si>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</si>
  <si>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</si>
  <si>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</si>
  <si>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</si>
  <si>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</si>
  <si>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</si>
  <si>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</si>
  <si>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</si>
  <si>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</si>
  <si>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</si>
  <si>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</si>
  <si>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</si>
  <si>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</si>
  <si>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</si>
  <si>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</si>
  <si>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</si>
  <si>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</si>
  <si>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</si>
  <si>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</si>
  <si>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</si>
  <si>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</si>
  <si>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</si>
  <si>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</si>
  <si>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</si>
  <si>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</si>
  <si>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</si>
  <si>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</si>
  <si>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</si>
  <si>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</si>
  <si>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</si>
  <si>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</si>
  <si>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</si>
  <si>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</si>
  <si>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</si>
  <si>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</si>
  <si>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</si>
  <si>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</si>
  <si>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</si>
  <si>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</si>
  <si>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</si>
  <si>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</si>
  <si>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</si>
  <si>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</si>
  <si>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</si>
  <si>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</si>
  <si>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</si>
  <si>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</si>
  <si>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</si>
  <si>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</si>
  <si>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</si>
  <si>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</si>
  <si>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</si>
  <si>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</si>
  <si>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</si>
  <si>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</si>
  <si>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</si>
  <si>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</si>
  <si>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</si>
  <si>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</si>
  <si>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</si>
  <si>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</si>
  <si>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</si>
  <si>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</si>
  <si>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</si>
  <si>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</si>
  <si>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</si>
  <si>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</si>
  <si>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</si>
  <si>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</si>
  <si>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</si>
  <si>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</si>
  <si>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</si>
  <si>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</si>
  <si>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</si>
  <si>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</si>
  <si>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</si>
  <si>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</si>
  <si>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</si>
  <si>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</si>
  <si>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</si>
  <si>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</si>
  <si>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</si>
  <si>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</si>
  <si>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</si>
  <si>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</si>
  <si>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</si>
  <si>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</si>
  <si>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</si>
  <si>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</si>
  <si>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</si>
  <si>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</si>
  <si>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</si>
  <si>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</si>
  <si>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</si>
  <si>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</si>
  <si>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</si>
  <si>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</si>
  <si>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</si>
  <si>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</si>
  <si>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</si>
  <si>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</si>
  <si>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</si>
  <si>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</si>
  <si>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</si>
  <si>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</si>
  <si>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</si>
  <si>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</si>
  <si>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</si>
  <si>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</si>
  <si>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</si>
  <si>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</si>
  <si>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</si>
  <si>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</si>
  <si>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</si>
  <si>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</si>
  <si>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</si>
  <si>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</si>
  <si>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</si>
  <si>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</si>
  <si>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</si>
  <si>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</si>
  <si>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</si>
  <si>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</si>
  <si>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</si>
  <si>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</si>
  <si>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</si>
  <si>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</si>
  <si>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</si>
  <si>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</si>
  <si>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</si>
  <si>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</si>
  <si>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</si>
  <si>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</si>
  <si>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</si>
  <si>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</si>
  <si>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</si>
  <si>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</si>
  <si>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</si>
  <si>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</si>
  <si>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</si>
  <si>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</si>
  <si>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</si>
  <si>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</si>
  <si>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</si>
  <si>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</si>
  <si>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</si>
  <si>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</si>
  <si>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</si>
  <si>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</si>
  <si>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</si>
  <si>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</si>
  <si>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</si>
  <si>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</si>
  <si>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</si>
  <si>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</si>
  <si>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</si>
  <si>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</si>
  <si>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</si>
  <si>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</si>
  <si>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</si>
  <si>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</si>
  <si>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</si>
  <si>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</si>
  <si>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</si>
  <si>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</si>
  <si>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</si>
  <si>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</si>
  <si>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</si>
  <si>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</si>
  <si>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</si>
  <si>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</si>
  <si>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</si>
  <si>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</si>
  <si>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</si>
  <si>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</si>
  <si>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</si>
  <si>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</si>
  <si>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</si>
  <si>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</si>
  <si>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</si>
  <si>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</si>
  <si>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</si>
  <si>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</si>
  <si>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</si>
  <si>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</si>
  <si>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</si>
  <si>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</si>
  <si>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</si>
  <si>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</si>
  <si>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</si>
  <si>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</si>
  <si>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</si>
  <si>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</si>
  <si>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</si>
  <si>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</si>
  <si>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</si>
  <si>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</si>
  <si>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</si>
  <si>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</si>
  <si>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</si>
  <si>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</si>
  <si>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</si>
  <si>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</si>
  <si>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</si>
  <si>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</si>
  <si>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</si>
  <si>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</si>
  <si>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</si>
  <si>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</si>
  <si>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</si>
  <si>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</si>
  <si>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</si>
  <si>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</si>
  <si>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</si>
  <si>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</si>
  <si>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</si>
  <si>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</si>
  <si>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</si>
  <si>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</si>
  <si>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</si>
  <si>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</si>
  <si>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</si>
  <si>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</si>
  <si>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</si>
  <si>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</si>
  <si>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</si>
  <si>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</si>
  <si>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</si>
  <si>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</si>
  <si>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</si>
  <si>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</si>
  <si>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</si>
  <si>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</si>
  <si>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</si>
  <si>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</si>
  <si>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</si>
  <si>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</si>
  <si>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</si>
  <si>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</si>
  <si>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</si>
  <si>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</si>
  <si>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</si>
  <si>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</si>
  <si>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</si>
  <si>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</si>
  <si>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</si>
  <si>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</si>
  <si>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</si>
  <si>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</si>
  <si>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</si>
  <si>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</si>
  <si>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</si>
  <si>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</si>
  <si>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</si>
  <si>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</si>
  <si>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</si>
  <si>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</si>
  <si>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</si>
  <si>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</si>
  <si>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</si>
  <si>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</si>
  <si>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</si>
  <si>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</si>
  <si>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</si>
  <si>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</si>
  <si>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</si>
  <si>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</si>
  <si>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</si>
  <si>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</si>
  <si>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</si>
  <si>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</si>
  <si>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</si>
  <si>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</si>
  <si>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</si>
  <si>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</si>
  <si>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</si>
  <si>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</si>
  <si>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</si>
  <si>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</si>
  <si>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</si>
  <si>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</si>
  <si>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</si>
  <si>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</si>
  <si>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</si>
  <si>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</si>
  <si>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</si>
  <si>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</si>
  <si>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</si>
  <si>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</si>
  <si>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</si>
  <si>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</si>
  <si>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</si>
  <si>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</si>
  <si>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</si>
  <si>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</si>
  <si>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</si>
  <si>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</si>
  <si>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</si>
  <si>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</si>
  <si>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</si>
  <si>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</si>
  <si>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</si>
  <si>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</si>
  <si>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</si>
  <si>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</si>
  <si>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</si>
  <si>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</si>
  <si>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</si>
  <si>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</si>
  <si>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</si>
  <si>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</si>
  <si>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</si>
  <si>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</si>
  <si>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</si>
  <si>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</si>
  <si>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</si>
  <si>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</si>
  <si>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</si>
  <si>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</si>
  <si>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</si>
  <si>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</si>
  <si>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</si>
  <si>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</si>
  <si>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</si>
  <si>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</si>
  <si>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</si>
  <si>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</si>
  <si>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</si>
  <si>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</si>
  <si>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</si>
  <si>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</si>
  <si>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</si>
  <si>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</si>
  <si>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</si>
  <si>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</si>
  <si>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</si>
  <si>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</si>
  <si>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</si>
  <si>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</si>
  <si>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</si>
  <si>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</si>
  <si>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</si>
  <si>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</si>
  <si>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</si>
  <si>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</si>
  <si>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</si>
  <si>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</si>
  <si>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</si>
  <si>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</si>
  <si>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</si>
  <si>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</si>
  <si>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</si>
  <si>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</si>
  <si>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</si>
  <si>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</si>
  <si>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</si>
  <si>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</si>
  <si>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</si>
  <si>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</si>
  <si>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</si>
  <si>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</si>
  <si>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</si>
  <si>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</si>
  <si>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</si>
  <si>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</si>
  <si>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</si>
  <si>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</si>
  <si>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</si>
  <si>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</si>
  <si>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</si>
  <si>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</si>
  <si>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</si>
  <si>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</si>
  <si>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</si>
  <si>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</si>
  <si>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</si>
  <si>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</si>
  <si>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</si>
  <si>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</si>
  <si>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</si>
  <si>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</si>
  <si>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</si>
  <si>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</si>
  <si>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</si>
  <si>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</si>
  <si>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</si>
  <si>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</si>
  <si>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</si>
  <si>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</si>
  <si>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</si>
  <si>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</si>
  <si>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</si>
  <si>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</si>
  <si>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</si>
  <si>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</si>
  <si>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</si>
  <si>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</si>
  <si>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</si>
  <si>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</si>
  <si>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</si>
  <si>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</si>
  <si>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</si>
  <si>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</si>
  <si>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</si>
  <si>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</si>
  <si>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</si>
  <si>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</si>
  <si>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</si>
  <si>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</si>
  <si>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</si>
  <si>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</si>
  <si>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</si>
  <si>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</si>
  <si>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</si>
  <si>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</si>
  <si>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</si>
  <si>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</si>
  <si>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</si>
  <si>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</si>
  <si>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</si>
  <si>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</si>
  <si>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</si>
  <si>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</si>
  <si>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</si>
  <si>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</si>
  <si>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</si>
  <si>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</si>
  <si>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</si>
  <si>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</si>
  <si>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</si>
  <si>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</si>
  <si>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</si>
  <si>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</si>
  <si>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</si>
  <si>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</si>
  <si>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</si>
  <si>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</si>
  <si>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</si>
  <si>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</si>
  <si>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</si>
  <si>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</si>
  <si>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</si>
  <si>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</si>
  <si>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</si>
  <si>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</si>
  <si>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</si>
  <si>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</si>
  <si>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</si>
  <si>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</si>
  <si>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</si>
  <si>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</si>
  <si>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</si>
  <si>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</si>
  <si>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</si>
  <si>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</si>
  <si>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</si>
  <si>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</si>
  <si>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</si>
  <si>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</si>
  <si>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</si>
  <si>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</si>
  <si>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</si>
  <si>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</si>
  <si>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</si>
  <si>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</si>
  <si>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</si>
  <si>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</si>
  <si>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</si>
  <si>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</si>
  <si>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</si>
  <si>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</si>
  <si>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</si>
  <si>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</si>
  <si>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</si>
  <si>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</si>
  <si>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</si>
  <si>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</si>
  <si>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</si>
  <si>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</si>
  <si>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</si>
  <si>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</si>
  <si>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</si>
  <si>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</si>
  <si>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</si>
  <si>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</si>
  <si>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</si>
  <si>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</si>
  <si>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</si>
  <si>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</si>
  <si>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</si>
  <si>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</si>
  <si>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</si>
  <si>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</si>
  <si>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</si>
  <si>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</si>
  <si>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</si>
  <si>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</si>
  <si>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</si>
  <si>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</si>
  <si>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</si>
  <si>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</si>
  <si>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</si>
  <si>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</si>
  <si>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</si>
  <si>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</si>
  <si>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</si>
  <si>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</si>
  <si>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</si>
  <si>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</si>
  <si>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</si>
  <si>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</si>
  <si>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</si>
  <si>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</si>
  <si>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</si>
  <si>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</si>
  <si>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</si>
  <si>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</si>
  <si>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</si>
  <si>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</si>
  <si>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</si>
  <si>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</si>
  <si>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</si>
  <si>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</si>
  <si>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</si>
  <si>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</si>
  <si>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</si>
  <si>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</si>
  <si>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</si>
  <si>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</si>
  <si>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</si>
  <si>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</si>
  <si>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</si>
  <si>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</si>
  <si>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</si>
  <si>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</si>
  <si>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</si>
  <si>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</si>
  <si>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</si>
  <si>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</si>
  <si>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</si>
  <si>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</si>
  <si>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</si>
  <si>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</si>
  <si>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</si>
  <si>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</si>
  <si>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</si>
  <si>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</si>
  <si>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</si>
  <si>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</si>
  <si>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</si>
  <si>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</si>
  <si>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</si>
  <si>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</si>
  <si>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</si>
  <si>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</si>
  <si>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</si>
  <si>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</si>
  <si>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</si>
  <si>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</si>
  <si>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</si>
  <si>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</si>
  <si>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</si>
  <si>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</si>
  <si>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</si>
  <si>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</si>
  <si>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</si>
  <si>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</si>
  <si>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</si>
  <si>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</si>
  <si>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</si>
  <si>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</si>
  <si>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</si>
  <si>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</si>
  <si>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</si>
  <si>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</si>
  <si>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</si>
  <si>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</si>
  <si>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</si>
  <si>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</si>
  <si>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</si>
  <si>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</si>
  <si>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</si>
  <si>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</si>
  <si>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</si>
  <si>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</si>
  <si>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</si>
  <si>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</si>
  <si>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</si>
  <si>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</si>
  <si>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</si>
  <si>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</si>
  <si>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</si>
  <si>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</si>
  <si>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</si>
  <si>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</si>
  <si>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</si>
  <si>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</si>
  <si>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</si>
  <si>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</si>
  <si>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</si>
  <si>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</si>
  <si>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</si>
  <si>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</si>
  <si>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</si>
  <si>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</si>
  <si>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</si>
  <si>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</si>
  <si>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</si>
  <si>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</si>
  <si>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</si>
  <si>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</si>
  <si>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</si>
  <si>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</si>
  <si>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</si>
  <si>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</si>
  <si>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</si>
  <si>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</si>
  <si>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</si>
  <si>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</si>
  <si>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</si>
  <si>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</si>
  <si>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</si>
  <si>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</si>
  <si>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</si>
  <si>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</si>
  <si>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</si>
  <si>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</si>
  <si>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</si>
  <si>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</si>
  <si>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</si>
  <si>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</si>
  <si>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</si>
  <si>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</si>
  <si>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</si>
  <si>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</si>
  <si>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</si>
  <si>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</si>
  <si>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</si>
  <si>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</si>
  <si>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</si>
  <si>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</si>
  <si>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</si>
  <si>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</si>
  <si>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</si>
  <si>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</si>
  <si>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</si>
  <si>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</si>
  <si>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</si>
  <si>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</si>
  <si>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</si>
  <si>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</si>
  <si>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</si>
  <si>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</si>
  <si>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</si>
  <si>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</si>
  <si>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</si>
  <si>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</si>
  <si>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</si>
  <si>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</si>
  <si>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</si>
  <si>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</si>
  <si>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</si>
  <si>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</si>
  <si>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</si>
  <si>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</si>
  <si>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</si>
  <si>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</si>
  <si>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</si>
  <si>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</si>
  <si>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</si>
  <si>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</si>
  <si>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</si>
  <si>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</si>
  <si>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</si>
  <si>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</si>
  <si>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</si>
  <si>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</si>
  <si>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</si>
  <si>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</si>
  <si>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</si>
  <si>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</si>
  <si>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</si>
  <si>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</si>
  <si>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</si>
  <si>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</si>
  <si>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</si>
  <si>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</si>
  <si>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</si>
  <si>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</si>
  <si>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</si>
  <si>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</si>
  <si>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</si>
  <si>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</si>
  <si>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</si>
  <si>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</si>
  <si>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</si>
  <si>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</si>
  <si>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</si>
  <si>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</si>
  <si>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</si>
  <si>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</si>
  <si>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</si>
  <si>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</si>
  <si>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</si>
  <si>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</si>
  <si>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</si>
  <si>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</si>
  <si>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</si>
  <si>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</si>
  <si>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</si>
  <si>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</si>
  <si>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</si>
  <si>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</si>
  <si>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</si>
  <si>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</si>
  <si>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</si>
  <si>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</si>
  <si>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</si>
  <si>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</si>
  <si>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</si>
  <si>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</si>
  <si>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</si>
  <si>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</si>
  <si>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</si>
  <si>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</si>
  <si>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</si>
  <si>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</si>
  <si>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</si>
  <si>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</si>
  <si>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</si>
  <si>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</si>
  <si>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</si>
  <si>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</si>
  <si>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</si>
  <si>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</si>
  <si>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</si>
  <si>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</si>
  <si>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</si>
  <si>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</si>
  <si>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</si>
  <si>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</si>
  <si>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</si>
  <si>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</si>
  <si>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</si>
  <si>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</si>
  <si>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</si>
  <si>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</si>
  <si>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</si>
  <si>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</si>
  <si>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</si>
  <si>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</si>
  <si>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</si>
  <si>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</si>
  <si>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</si>
  <si>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</si>
  <si>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</si>
  <si>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</si>
  <si>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</si>
  <si>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</si>
  <si>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</si>
  <si>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</si>
  <si>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</si>
  <si>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</si>
  <si>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</si>
  <si>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</si>
  <si>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</si>
  <si>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</si>
  <si>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</si>
  <si>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</si>
  <si>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</si>
  <si>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</si>
  <si>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</si>
  <si>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</si>
  <si>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</si>
  <si>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</si>
  <si>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</si>
  <si>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</si>
  <si>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</si>
  <si>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</si>
  <si>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</si>
  <si>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</si>
  <si>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</si>
  <si>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</si>
  <si>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</si>
  <si>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</si>
  <si>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</si>
  <si>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</si>
  <si>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</si>
  <si>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</si>
  <si>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</si>
  <si>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</si>
  <si>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</si>
  <si>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</si>
  <si>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</si>
  <si>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</si>
  <si>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</si>
  <si>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</si>
  <si>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</si>
  <si>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</si>
  <si>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</si>
  <si>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</si>
  <si>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</si>
  <si>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</si>
  <si>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</si>
  <si>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</si>
  <si>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</si>
  <si>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</si>
  <si>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</si>
  <si>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</si>
  <si>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</si>
  <si>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</si>
  <si>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</si>
  <si>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</si>
  <si>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</si>
  <si>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</si>
  <si>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</si>
  <si>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</si>
  <si>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</si>
  <si>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</si>
  <si>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</si>
  <si>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</si>
  <si>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</si>
  <si>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</si>
  <si>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</si>
  <si>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</si>
  <si>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</si>
  <si>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</si>
  <si>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</si>
  <si>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</si>
  <si>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</si>
  <si>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</si>
  <si>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</si>
  <si>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</si>
  <si>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</si>
  <si>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</si>
  <si>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</si>
  <si>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</si>
  <si>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</si>
  <si>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</si>
  <si>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</si>
  <si>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</si>
  <si>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</si>
  <si>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</si>
  <si>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</si>
  <si>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</si>
  <si>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</si>
  <si>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</si>
  <si>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</si>
  <si>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</si>
  <si>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</si>
  <si>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</si>
  <si>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</si>
  <si>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</si>
  <si>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</si>
  <si>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</si>
  <si>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</si>
  <si>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</si>
  <si>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</si>
  <si>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</si>
  <si>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</si>
  <si>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</si>
  <si>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</si>
  <si>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</si>
  <si>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</si>
  <si>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</si>
  <si>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</si>
  <si>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</si>
  <si>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</si>
  <si>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</si>
  <si>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</si>
  <si>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</si>
  <si>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</si>
  <si>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</si>
  <si>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</si>
  <si>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</si>
  <si>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</si>
  <si>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</si>
  <si>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</si>
  <si>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</si>
  <si>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</si>
  <si>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</si>
  <si>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</si>
  <si>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</si>
  <si>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</si>
  <si>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</si>
  <si>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</si>
  <si>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</si>
  <si>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</si>
  <si>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</si>
  <si>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</si>
  <si>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</si>
  <si>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</si>
  <si>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</si>
  <si>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</si>
  <si>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</si>
  <si>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</si>
  <si>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</si>
  <si>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</si>
  <si>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</si>
  <si>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</si>
  <si>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</si>
  <si>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</si>
  <si>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</si>
  <si>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</si>
  <si>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</si>
  <si>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</si>
  <si>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</si>
  <si>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</si>
  <si>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</si>
  <si>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</si>
  <si>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</si>
  <si>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</si>
  <si>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</si>
  <si>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</si>
  <si>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</si>
  <si>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</si>
  <si>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</si>
  <si>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</si>
  <si>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</si>
  <si>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</si>
  <si>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</si>
  <si>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</si>
  <si>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</si>
  <si>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</si>
  <si>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</si>
  <si>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</si>
  <si>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</si>
  <si>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</si>
  <si>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</si>
  <si>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</si>
  <si>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</si>
  <si>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</si>
  <si>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</si>
  <si>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</si>
  <si>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</si>
  <si>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</si>
  <si>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</si>
  <si>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</si>
  <si>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</si>
  <si>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</si>
  <si>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</si>
  <si>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</si>
  <si>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</si>
  <si>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</si>
  <si>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</si>
  <si>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</si>
  <si>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</si>
  <si>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</si>
  <si>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</si>
  <si>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</si>
  <si>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</si>
  <si>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</si>
  <si>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</si>
  <si>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</si>
  <si>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</si>
  <si>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</si>
  <si>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</si>
  <si>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</si>
  <si>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</si>
  <si>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</si>
  <si>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</si>
  <si>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</si>
  <si>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</si>
  <si>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</si>
  <si>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</si>
  <si>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</si>
  <si>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</si>
  <si>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</si>
  <si>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</si>
  <si>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</si>
  <si>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</si>
  <si>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</si>
  <si>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</si>
  <si>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</si>
  <si>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</si>
  <si>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</si>
  <si>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</si>
  <si>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</si>
  <si>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</si>
  <si>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</si>
  <si>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</si>
  <si>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</si>
  <si>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</si>
  <si>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</si>
  <si>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</si>
  <si>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</si>
  <si>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</si>
  <si>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</si>
  <si>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</si>
  <si>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</si>
  <si>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</si>
  <si>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</si>
  <si>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</si>
  <si>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</si>
  <si>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</si>
  <si>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</si>
  <si>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</si>
  <si>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</si>
  <si>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</si>
  <si>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</si>
  <si>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</si>
  <si>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</si>
  <si>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</si>
  <si>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</si>
  <si>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</si>
  <si>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</si>
  <si>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</si>
  <si>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</si>
  <si>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</si>
  <si>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</si>
  <si>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</si>
  <si>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</si>
  <si>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</si>
  <si>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</si>
  <si>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</si>
  <si>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</si>
  <si>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</si>
  <si>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</si>
  <si>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</si>
  <si>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</si>
  <si>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</si>
  <si>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</si>
  <si>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</si>
  <si>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</si>
  <si>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</si>
  <si>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</si>
  <si>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</si>
  <si>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</si>
  <si>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</si>
  <si>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</si>
  <si>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</si>
  <si>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</si>
  <si>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</si>
  <si>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</si>
  <si>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</si>
  <si>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</si>
  <si>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</si>
  <si>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</si>
  <si>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</si>
  <si>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</si>
  <si>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</si>
  <si>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</si>
  <si>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</si>
  <si>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</si>
  <si>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</si>
  <si>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</si>
  <si>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</si>
  <si>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</si>
  <si>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</si>
  <si>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</si>
  <si>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</si>
  <si>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</si>
  <si>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</si>
  <si>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</si>
  <si>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</si>
  <si>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</si>
  <si>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</si>
  <si>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</si>
  <si>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</si>
  <si>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</si>
  <si>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</si>
  <si>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</si>
  <si>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</si>
  <si>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</si>
  <si>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</si>
  <si>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</si>
  <si>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</si>
  <si>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</si>
  <si>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</si>
  <si>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</si>
  <si>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</si>
  <si>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</si>
  <si>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</si>
  <si>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</si>
  <si>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</si>
  <si>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</si>
  <si>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</si>
  <si>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</si>
  <si>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</si>
  <si>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</si>
  <si>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</si>
  <si>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</si>
  <si>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</si>
  <si>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</si>
  <si>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</si>
  <si>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</si>
  <si>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</si>
  <si>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</si>
  <si>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</si>
  <si>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</si>
  <si>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</si>
  <si>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</si>
  <si>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</si>
  <si>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</si>
  <si>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</si>
  <si>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</si>
  <si>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</si>
  <si>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</si>
  <si>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</si>
  <si>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</si>
  <si>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</si>
  <si>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</si>
  <si>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</si>
  <si>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</si>
  <si>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</si>
  <si>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</si>
  <si>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</si>
  <si>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</si>
  <si>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</si>
  <si>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</si>
  <si>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</si>
  <si>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</si>
  <si>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</si>
  <si>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</si>
  <si>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</si>
  <si>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</si>
  <si>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</si>
  <si>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</si>
  <si>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</si>
  <si>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</si>
  <si>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</si>
  <si>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</si>
  <si>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</si>
  <si>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</si>
  <si>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</si>
  <si>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</si>
  <si>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</si>
  <si>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</si>
  <si>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</si>
  <si>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</si>
  <si>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</si>
  <si>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</si>
  <si>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</si>
  <si>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</si>
  <si>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</si>
  <si>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</si>
  <si>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</si>
  <si>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</si>
  <si>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</si>
  <si>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</si>
  <si>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</si>
  <si>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</si>
  <si>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</si>
  <si>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</si>
  <si>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</si>
  <si>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</si>
  <si>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</si>
  <si>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</si>
  <si>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</si>
  <si>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</si>
  <si>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</si>
  <si>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</si>
  <si>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</si>
  <si>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</si>
  <si>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</si>
  <si>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</si>
  <si>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</si>
  <si>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</si>
  <si>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</si>
  <si>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</si>
  <si>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</si>
  <si>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</si>
  <si>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</si>
  <si>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</si>
  <si>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</si>
  <si>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</si>
  <si>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</si>
  <si>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</si>
  <si>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</si>
  <si>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</si>
  <si>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</si>
  <si>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</si>
  <si>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</si>
  <si>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</si>
  <si>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</si>
  <si>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</si>
  <si>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</si>
  <si>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</si>
  <si>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</si>
  <si>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</si>
  <si>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</si>
  <si>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</si>
  <si>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</si>
  <si>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</si>
  <si>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</si>
  <si>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</si>
  <si>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</si>
  <si>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</si>
  <si>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</si>
  <si>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</si>
  <si>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</si>
  <si>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</si>
  <si>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</si>
  <si>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</si>
  <si>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</si>
  <si>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</si>
  <si>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</si>
  <si>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</si>
  <si>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</si>
  <si>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</si>
  <si>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</si>
  <si>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</si>
  <si>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</si>
  <si>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</si>
  <si>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</si>
  <si>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</si>
  <si>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</si>
  <si>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</si>
  <si>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</si>
  <si>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</si>
  <si>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</si>
  <si>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</si>
  <si>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</si>
  <si>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</si>
  <si>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</si>
  <si>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</si>
  <si>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</si>
  <si>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</si>
  <si>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</si>
  <si>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</si>
  <si>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</si>
  <si>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</si>
  <si>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</si>
  <si>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</si>
  <si>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</si>
  <si>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</si>
  <si>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</si>
  <si>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</si>
  <si>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</si>
  <si>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</si>
  <si>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</si>
  <si>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</si>
  <si>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</si>
  <si>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</si>
  <si>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</si>
  <si>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</si>
  <si>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</si>
  <si>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</si>
  <si>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</si>
  <si>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</si>
  <si>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</si>
  <si>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</si>
  <si>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</si>
  <si>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</si>
  <si>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</si>
  <si>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</si>
  <si>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</si>
  <si>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</si>
  <si>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</si>
  <si>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</si>
  <si>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</si>
  <si>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</si>
  <si>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</si>
  <si>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</si>
  <si>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</si>
  <si>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</si>
  <si>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</si>
  <si>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</si>
  <si>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</si>
  <si>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</si>
  <si>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</si>
  <si>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</si>
  <si>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</si>
  <si>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</si>
  <si>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</si>
  <si>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</si>
  <si>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</si>
  <si>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</si>
  <si>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</si>
  <si>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</si>
  <si>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</si>
  <si>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</si>
  <si>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</si>
  <si>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</si>
  <si>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</si>
  <si>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</si>
  <si>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</si>
  <si>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</si>
  <si>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</si>
  <si>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</si>
  <si>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</si>
  <si>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</si>
  <si>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</si>
  <si>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</si>
  <si>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</si>
  <si>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</si>
  <si>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</si>
  <si>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</si>
  <si>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</si>
  <si>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</si>
  <si>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</si>
  <si>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</si>
  <si>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</si>
  <si>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</si>
  <si>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</si>
  <si>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</si>
  <si>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</si>
  <si>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</si>
  <si>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</si>
  <si>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</si>
  <si>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</si>
  <si>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</si>
  <si>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</si>
  <si>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</si>
  <si>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</si>
  <si>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</si>
  <si>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</si>
  <si>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</si>
  <si>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</si>
  <si>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</si>
  <si>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</si>
  <si>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</si>
  <si>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</si>
  <si>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</si>
  <si>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</si>
  <si>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</si>
  <si>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</si>
  <si>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</si>
  <si>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</si>
  <si>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</si>
  <si>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</si>
  <si>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</si>
  <si>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</si>
  <si>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</si>
  <si>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</si>
  <si>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</si>
  <si>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</si>
  <si>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</si>
  <si>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</si>
  <si>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</si>
  <si>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</si>
  <si>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</si>
  <si>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</si>
  <si>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</si>
  <si>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</si>
  <si>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</si>
  <si>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</si>
  <si>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</si>
  <si>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</si>
  <si>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</si>
  <si>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</si>
  <si>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</si>
  <si>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</si>
  <si>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</si>
  <si>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</si>
  <si>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</si>
  <si>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</si>
  <si>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</si>
  <si>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</si>
  <si>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</si>
  <si>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</si>
  <si>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</si>
  <si>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</si>
  <si>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</si>
  <si>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</si>
  <si>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</si>
  <si>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</si>
  <si>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</si>
  <si>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</si>
  <si>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</si>
  <si>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</si>
  <si>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</si>
  <si>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</si>
  <si>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</si>
  <si>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</si>
  <si>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</si>
  <si>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</si>
  <si>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</si>
  <si>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</si>
  <si>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</si>
  <si>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</si>
  <si>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</si>
  <si>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</si>
  <si>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</si>
  <si>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</si>
  <si>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</si>
  <si>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</si>
  <si>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</si>
  <si>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</si>
  <si>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</si>
  <si>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</si>
  <si>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</si>
  <si>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</si>
  <si>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</si>
  <si>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</si>
  <si>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</si>
  <si>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</si>
  <si>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</si>
  <si>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</si>
  <si>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</si>
  <si>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</si>
  <si>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</si>
  <si>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</si>
  <si>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</si>
  <si>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</si>
  <si>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</si>
  <si>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</si>
  <si>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</si>
  <si>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</si>
  <si>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</si>
  <si>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</si>
  <si>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</si>
  <si>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</si>
  <si>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</si>
  <si>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</si>
  <si>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</si>
  <si>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</si>
  <si>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</si>
  <si>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</si>
  <si>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</si>
  <si>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</si>
  <si>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</si>
  <si>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</si>
  <si>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</si>
  <si>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</si>
  <si>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</si>
  <si>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</si>
  <si>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</si>
  <si>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</si>
  <si>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</si>
  <si>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</si>
  <si>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</si>
  <si>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</si>
  <si>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</si>
  <si>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</si>
  <si>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</si>
  <si>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</si>
  <si>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</si>
  <si>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</si>
  <si>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</si>
  <si>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</si>
  <si>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</si>
  <si>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</si>
  <si>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</si>
  <si>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</si>
  <si>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</si>
  <si>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</si>
  <si>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</si>
  <si>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</si>
  <si>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</si>
  <si>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</si>
  <si>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</si>
  <si>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</si>
  <si>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</si>
  <si>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</si>
  <si>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</si>
  <si>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</si>
  <si>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</si>
  <si>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</si>
  <si>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</si>
  <si>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</si>
  <si>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</si>
  <si>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</si>
  <si>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</si>
  <si>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</si>
  <si>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</si>
  <si>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</si>
  <si>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</si>
  <si>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</si>
  <si>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</si>
  <si>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</si>
  <si>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</si>
  <si>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</si>
  <si>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</si>
  <si>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</si>
  <si>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</si>
  <si>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</si>
  <si>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</si>
  <si>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</si>
  <si>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</si>
  <si>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</si>
  <si>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</si>
  <si>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</si>
  <si>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</si>
  <si>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</si>
  <si>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</si>
  <si>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</si>
  <si>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</si>
  <si>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</si>
  <si>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</si>
  <si>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</si>
  <si>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</si>
  <si>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</si>
  <si>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</si>
  <si>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</si>
  <si>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</si>
  <si>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</si>
  <si>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</si>
  <si>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</si>
  <si>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</si>
  <si>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</si>
  <si>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</si>
  <si>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</si>
  <si>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</si>
  <si>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</si>
  <si>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</si>
  <si>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</si>
  <si>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</si>
  <si>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</si>
  <si>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</si>
  <si>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</si>
  <si>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</si>
  <si>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</si>
  <si>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</si>
  <si>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</si>
  <si>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</si>
  <si>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</si>
  <si>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</si>
  <si>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</si>
  <si>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</si>
  <si>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</si>
  <si>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</si>
  <si>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</si>
  <si>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</si>
  <si>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</si>
  <si>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</si>
  <si>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</si>
  <si>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</si>
  <si>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</si>
  <si>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</si>
  <si>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</si>
  <si>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</si>
  <si>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</si>
  <si>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</si>
  <si>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</si>
  <si>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</si>
  <si>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</si>
  <si>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</si>
  <si>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</si>
  <si>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</si>
  <si>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</si>
  <si>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</si>
  <si>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</si>
  <si>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</si>
  <si>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</si>
  <si>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</si>
  <si>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</si>
  <si>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</si>
  <si>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</si>
  <si>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</si>
  <si>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</si>
  <si>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</si>
  <si>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</si>
  <si>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</si>
  <si>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</si>
  <si>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</si>
  <si>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</si>
  <si>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</si>
  <si>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</si>
  <si>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</si>
  <si>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</si>
  <si>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</si>
  <si>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</si>
  <si>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</si>
  <si>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</si>
  <si>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</si>
  <si>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</si>
  <si>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</si>
  <si>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</si>
  <si>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</si>
  <si>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</si>
  <si>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</si>
  <si>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</si>
  <si>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</si>
  <si>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</si>
  <si>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</si>
  <si>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</si>
  <si>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</si>
  <si>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</si>
  <si>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</si>
  <si>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</si>
  <si>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</si>
  <si>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</si>
  <si>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</si>
  <si>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</si>
  <si>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</si>
  <si>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</si>
  <si>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</si>
  <si>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</si>
  <si>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</si>
  <si>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</si>
  <si>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</si>
  <si>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</si>
  <si>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</si>
  <si>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</si>
  <si>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</si>
  <si>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</si>
  <si>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</si>
  <si>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</si>
  <si>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</si>
  <si>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</si>
  <si>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</si>
  <si>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</si>
  <si>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</si>
  <si>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</si>
  <si>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</si>
  <si>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</si>
  <si>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</si>
  <si>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</si>
  <si>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</si>
  <si>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</si>
  <si>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</si>
  <si>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</si>
  <si>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</si>
  <si>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</si>
  <si>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</si>
  <si>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</si>
  <si>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</si>
  <si>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</si>
  <si>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</si>
  <si>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</si>
  <si>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</si>
  <si>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</si>
  <si>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</si>
  <si>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</si>
  <si>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</si>
  <si>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</si>
  <si>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</si>
  <si>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</si>
  <si>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</si>
  <si>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</si>
  <si>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</si>
  <si>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</si>
  <si>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</si>
  <si>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</si>
  <si>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</si>
  <si>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</si>
  <si>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</si>
  <si>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</si>
  <si>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</si>
  <si>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</si>
  <si>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</si>
  <si>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</si>
  <si>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</si>
  <si>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</si>
  <si>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</si>
  <si>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</si>
  <si>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</si>
  <si>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</si>
  <si>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</si>
  <si>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</si>
  <si>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</si>
  <si>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</si>
  <si>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</si>
  <si>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</si>
  <si>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</si>
  <si>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</si>
  <si>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</si>
  <si>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</si>
  <si>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</si>
  <si>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</si>
  <si>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</si>
  <si>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</si>
  <si>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</si>
  <si>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</si>
  <si>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</si>
  <si>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</si>
  <si>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</si>
  <si>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</si>
  <si>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</si>
  <si>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</si>
  <si>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</si>
  <si>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</si>
  <si>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</si>
  <si>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</si>
  <si>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</si>
  <si>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</si>
  <si>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</si>
  <si>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</si>
  <si>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</si>
  <si>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</si>
  <si>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</si>
  <si>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</si>
  <si>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</si>
  <si>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</si>
  <si>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</si>
  <si>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</si>
  <si>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</si>
  <si>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</si>
  <si>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</si>
  <si>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</si>
  <si>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</si>
  <si>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</si>
  <si>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</si>
  <si>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</si>
  <si>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</si>
  <si>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</si>
  <si>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</si>
  <si>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</si>
  <si>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</si>
  <si>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</si>
  <si>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</si>
  <si>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</si>
  <si>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</si>
  <si>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</si>
  <si>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</si>
  <si>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</si>
  <si>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</si>
  <si>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</si>
  <si>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</si>
  <si>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</si>
  <si>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</si>
  <si>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</si>
  <si>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</si>
  <si>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</si>
  <si>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</si>
  <si>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</si>
  <si>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</si>
  <si>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</si>
  <si>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</si>
  <si>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</si>
  <si>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</si>
  <si>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</si>
  <si>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</si>
  <si>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</si>
  <si>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</si>
  <si>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</si>
  <si>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</si>
  <si>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</si>
  <si>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</si>
  <si>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</si>
  <si>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</si>
  <si>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</si>
  <si>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</si>
  <si>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</si>
  <si>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</si>
  <si>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</si>
  <si>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</si>
  <si>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</si>
  <si>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</si>
  <si>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</si>
  <si>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</si>
  <si>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</si>
  <si>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</si>
  <si>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</si>
  <si>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</si>
  <si>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</si>
  <si>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</si>
  <si>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</si>
  <si>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</si>
  <si>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</si>
  <si>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</si>
  <si>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</si>
  <si>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</si>
  <si>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</si>
  <si>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</si>
  <si>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</si>
  <si>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</si>
  <si>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</si>
  <si>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</si>
  <si>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</si>
  <si>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</si>
  <si>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</si>
  <si>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</si>
  <si>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</si>
  <si>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</si>
  <si>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</si>
  <si>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</si>
  <si>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</si>
  <si>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</si>
  <si>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</si>
  <si>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</si>
  <si>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</si>
  <si>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</si>
  <si>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</si>
  <si>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</si>
  <si>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</si>
  <si>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</si>
  <si>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</si>
  <si>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</si>
  <si>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</si>
  <si>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</si>
  <si>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</si>
  <si>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</si>
  <si>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</si>
  <si>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</si>
  <si>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</si>
  <si>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</si>
  <si>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</si>
  <si>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</si>
  <si>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</si>
  <si>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</si>
  <si>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</si>
  <si>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</si>
  <si>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</si>
  <si>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</si>
  <si>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</si>
  <si>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</si>
  <si>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</si>
  <si>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</si>
  <si>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</si>
  <si>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</si>
  <si>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</si>
  <si>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</si>
  <si>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</si>
  <si>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</si>
  <si>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</si>
  <si>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</si>
  <si>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</si>
  <si>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</si>
  <si>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</si>
  <si>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</si>
  <si>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</si>
  <si>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</si>
  <si>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</si>
  <si>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</si>
  <si>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</si>
  <si>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</si>
  <si>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</si>
  <si>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</si>
  <si>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</si>
  <si>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</si>
  <si>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</si>
  <si>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</si>
  <si>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</si>
  <si>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</si>
  <si>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</si>
  <si>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</si>
  <si>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</si>
  <si>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</si>
  <si>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</si>
  <si>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</si>
  <si>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</si>
  <si>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</si>
  <si>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</si>
  <si>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</si>
  <si>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</si>
  <si>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</si>
  <si>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</si>
  <si>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</si>
  <si>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</si>
  <si>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</si>
  <si>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</si>
  <si>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</si>
  <si>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</si>
  <si>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</si>
  <si>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</si>
  <si>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</si>
  <si>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</si>
  <si>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</si>
  <si>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</si>
  <si>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</si>
  <si>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</si>
  <si>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</si>
  <si>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</si>
  <si>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</si>
  <si>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</si>
  <si>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</si>
  <si>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</si>
  <si>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</si>
  <si>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</si>
  <si>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</si>
  <si>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</si>
  <si>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</si>
  <si>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</si>
  <si>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</si>
  <si>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</si>
  <si>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</si>
  <si>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</si>
  <si>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</si>
  <si>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</si>
  <si>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</si>
  <si>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</si>
  <si>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</si>
  <si>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</si>
  <si>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</si>
  <si>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</si>
  <si>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</si>
  <si>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</si>
  <si>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</si>
  <si>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</si>
  <si>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</si>
  <si>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</si>
  <si>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</si>
  <si>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</si>
  <si>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</si>
  <si>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</si>
  <si>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</si>
  <si>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</si>
  <si>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</si>
  <si>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</si>
  <si>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</si>
  <si>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</si>
  <si>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</si>
  <si>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</si>
  <si>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</si>
  <si>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</si>
  <si>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</si>
  <si>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</si>
  <si>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</si>
  <si>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</si>
  <si>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</si>
  <si>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</si>
  <si>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</si>
  <si>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</si>
  <si>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</si>
  <si>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</si>
  <si>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</si>
  <si>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</si>
  <si>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</si>
  <si>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</si>
  <si>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</si>
  <si>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</si>
  <si>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</si>
  <si>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</si>
  <si>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</si>
  <si>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</si>
  <si>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</si>
  <si>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</si>
  <si>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</si>
  <si>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</si>
  <si>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</si>
  <si>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</si>
  <si>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</si>
  <si>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</si>
  <si>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</si>
  <si>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</si>
  <si>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</si>
  <si>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</si>
  <si>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</si>
  <si>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</si>
  <si>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</si>
  <si>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</si>
  <si>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</si>
  <si>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</si>
  <si>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</si>
  <si>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</si>
  <si>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</si>
  <si>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</si>
  <si>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</si>
  <si>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</si>
  <si>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</si>
  <si>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</si>
  <si>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</si>
  <si>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</si>
  <si>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</si>
  <si>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</si>
  <si>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</si>
  <si>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</si>
  <si>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</si>
  <si>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</si>
  <si>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</si>
  <si>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</si>
  <si>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</si>
  <si>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</si>
  <si>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</si>
  <si>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</si>
  <si>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</si>
  <si>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</si>
  <si>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</si>
  <si>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</si>
  <si>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</si>
  <si>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</si>
  <si>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</si>
  <si>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</si>
  <si>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</si>
  <si>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</si>
  <si>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</si>
  <si>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</si>
  <si>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</si>
  <si>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</si>
  <si>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</si>
  <si>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</si>
  <si>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</si>
  <si>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</si>
  <si>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</si>
  <si>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</si>
  <si>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</si>
  <si>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</si>
  <si>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</si>
  <si>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</si>
  <si>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</si>
  <si>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</si>
  <si>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</si>
  <si>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</si>
  <si>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</si>
  <si>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</si>
  <si>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</si>
  <si>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</si>
  <si>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</si>
  <si>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</si>
  <si>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</si>
  <si>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</si>
  <si>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</si>
  <si>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</si>
  <si>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</si>
  <si>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</si>
  <si>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</si>
  <si>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</si>
  <si>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</si>
  <si>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</si>
  <si>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</si>
  <si>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</si>
  <si>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</si>
  <si>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</si>
  <si>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</si>
  <si>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</si>
  <si>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</si>
  <si>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</si>
  <si>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</si>
  <si>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</si>
  <si>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</si>
  <si>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</si>
  <si>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</si>
  <si>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</si>
  <si>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</si>
  <si>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</si>
  <si>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</si>
  <si>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</si>
  <si>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</si>
  <si>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</si>
  <si>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</si>
  <si>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</si>
  <si>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</si>
  <si>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</si>
  <si>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</si>
  <si>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</si>
  <si>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</si>
  <si>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</si>
  <si>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</si>
  <si>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</si>
  <si>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</si>
  <si>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</si>
  <si>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</si>
  <si>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</si>
  <si>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</si>
  <si>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</si>
  <si>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</si>
  <si>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</si>
  <si>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</si>
  <si>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</si>
  <si>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</si>
  <si>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</si>
  <si>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</si>
  <si>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</si>
  <si>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</si>
  <si>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</si>
  <si>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</si>
  <si>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</si>
  <si>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</si>
  <si>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</si>
  <si>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</si>
  <si>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</si>
  <si>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</si>
  <si>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</si>
  <si>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</si>
  <si>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</si>
  <si>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</si>
  <si>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</si>
  <si>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</si>
  <si>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</si>
  <si>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</si>
  <si>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</si>
  <si>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</si>
  <si>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</si>
  <si>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</si>
  <si>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</si>
  <si>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</si>
  <si>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</si>
  <si>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</si>
  <si>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</si>
  <si>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</si>
  <si>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</si>
  <si>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</si>
  <si>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</si>
  <si>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</si>
  <si>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</si>
  <si>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</si>
  <si>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</si>
  <si>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</si>
  <si>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</si>
  <si>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</si>
  <si>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</si>
  <si>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</si>
  <si>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</si>
  <si>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</si>
  <si>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</si>
  <si>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</si>
  <si>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</si>
  <si>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</si>
  <si>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</si>
  <si>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</si>
  <si>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</si>
  <si>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</si>
  <si>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</si>
  <si>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</si>
  <si>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</si>
  <si>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</si>
  <si>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</si>
  <si>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</si>
  <si>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</si>
  <si>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</si>
  <si>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</si>
  <si>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</si>
  <si>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</si>
  <si>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</si>
  <si>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</si>
  <si>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</si>
  <si>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</si>
  <si>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</si>
  <si>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</si>
  <si>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</si>
  <si>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</si>
  <si>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</si>
  <si>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</si>
  <si>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</si>
  <si>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</si>
  <si>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</si>
  <si>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</si>
  <si>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</si>
  <si>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</si>
  <si>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</si>
  <si>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</si>
  <si>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</si>
  <si>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</si>
  <si>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</si>
  <si>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</si>
  <si>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</si>
  <si>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</si>
  <si>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</si>
  <si>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</si>
  <si>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</si>
  <si>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</si>
  <si>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</si>
  <si>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</si>
  <si>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</si>
  <si>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</si>
  <si>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</si>
  <si>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</si>
  <si>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</si>
  <si>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</si>
  <si>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</si>
  <si>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</si>
  <si>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</si>
  <si>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</si>
  <si>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</si>
  <si>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</si>
  <si>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</si>
  <si>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</si>
  <si>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</si>
  <si>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</si>
  <si>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</si>
  <si>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</si>
  <si>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</si>
  <si>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</si>
  <si>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</si>
  <si>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</si>
  <si>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</si>
  <si>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</si>
  <si>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</si>
  <si>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</si>
  <si>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</si>
  <si>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</si>
  <si>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</si>
  <si>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</si>
  <si>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</si>
  <si>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</si>
  <si>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</si>
  <si>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</si>
  <si>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</si>
  <si>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</si>
  <si>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</si>
  <si>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</si>
  <si>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</si>
  <si>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</si>
  <si>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</si>
  <si>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</si>
  <si>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</si>
  <si>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</si>
  <si>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</si>
  <si>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</si>
  <si>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</si>
  <si>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</si>
  <si>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</si>
  <si>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</si>
  <si>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</si>
  <si>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</si>
  <si>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</si>
  <si>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</si>
  <si>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</si>
  <si>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</si>
  <si>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</si>
  <si>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</si>
  <si>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</si>
  <si>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</si>
  <si>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</si>
  <si>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</si>
  <si>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</si>
  <si>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</si>
  <si>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</si>
  <si>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</si>
  <si>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</si>
  <si>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</si>
  <si>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</si>
  <si>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</si>
  <si>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</si>
  <si>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</si>
  <si>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</si>
  <si>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</si>
  <si>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</si>
  <si>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</si>
  <si>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</si>
  <si>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</si>
  <si>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</si>
  <si>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</si>
  <si>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</si>
  <si>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</si>
  <si>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</si>
  <si>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</si>
  <si>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</si>
  <si>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</si>
  <si>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</si>
  <si>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</si>
  <si>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</si>
  <si>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</si>
  <si>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</si>
  <si>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</si>
  <si>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</si>
  <si>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</si>
  <si>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</si>
  <si>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</si>
  <si>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</si>
  <si>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</si>
  <si>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</si>
  <si>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</si>
  <si>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</si>
  <si>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</si>
  <si>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</si>
  <si>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</si>
  <si>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</si>
  <si>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</si>
  <si>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</si>
  <si>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</si>
  <si>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</si>
  <si>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</si>
  <si>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</si>
  <si>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</si>
  <si>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</si>
  <si>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</si>
  <si>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</si>
  <si>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</si>
  <si>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</si>
  <si>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</si>
  <si>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</si>
  <si>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</si>
  <si>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</si>
  <si>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</si>
  <si>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</si>
  <si>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</si>
  <si>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</si>
  <si>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</si>
  <si>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</si>
  <si>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</si>
  <si>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</si>
  <si>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</si>
  <si>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</si>
  <si>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</si>
  <si>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</si>
  <si>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</si>
  <si>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</si>
  <si>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</si>
  <si>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</si>
  <si>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</si>
  <si>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</si>
  <si>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</si>
  <si>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</si>
  <si>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</si>
  <si>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</si>
  <si>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</si>
  <si>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</si>
  <si>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</si>
  <si>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</si>
  <si>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</si>
  <si>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</si>
  <si>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</si>
  <si>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</si>
  <si>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</si>
  <si>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</si>
  <si>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</si>
  <si>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</si>
  <si>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</si>
  <si>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</si>
  <si>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</si>
  <si>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</si>
  <si>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</si>
  <si>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</si>
  <si>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</si>
  <si>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</si>
  <si>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</si>
  <si>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</si>
  <si>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</si>
  <si>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</si>
  <si>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</si>
  <si>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</si>
  <si>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</si>
  <si>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</si>
  <si>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</si>
  <si>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</si>
  <si>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</si>
  <si>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</si>
  <si>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</si>
  <si>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</si>
  <si>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</si>
  <si>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</si>
  <si>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</si>
  <si>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</si>
  <si>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</si>
  <si>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</si>
  <si>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</si>
  <si>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</si>
  <si>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</si>
  <si>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</si>
  <si>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</si>
  <si>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</si>
  <si>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</si>
  <si>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</si>
  <si>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</si>
  <si>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</si>
  <si>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</si>
  <si>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</si>
  <si>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</si>
  <si>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</si>
  <si>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</si>
  <si>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</si>
  <si>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</si>
  <si>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</si>
  <si>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</si>
  <si>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</si>
  <si>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</si>
  <si>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</si>
  <si>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</si>
  <si>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</si>
  <si>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</si>
  <si>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</si>
  <si>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</si>
  <si>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</si>
  <si>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</si>
  <si>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</si>
  <si>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</si>
  <si>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</si>
  <si>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</si>
  <si>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</si>
  <si>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</si>
  <si>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</si>
  <si>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</si>
  <si>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</si>
  <si>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</si>
  <si>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</si>
  <si>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</si>
  <si>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</si>
  <si>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</si>
  <si>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</si>
  <si>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</si>
  <si>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</si>
  <si>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</si>
  <si>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</si>
  <si>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</si>
  <si>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</si>
  <si>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</si>
  <si>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</si>
  <si>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</si>
  <si>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</si>
  <si>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</si>
  <si>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</si>
  <si>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</si>
  <si>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</si>
  <si>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</si>
  <si>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</si>
  <si>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</si>
  <si>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</si>
  <si>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</si>
  <si>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</si>
  <si>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</si>
  <si>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</si>
  <si>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</si>
  <si>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</si>
  <si>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</si>
  <si>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</si>
  <si>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</si>
  <si>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</si>
  <si>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</si>
  <si>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</si>
  <si>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</si>
  <si>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</si>
  <si>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</si>
  <si>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</si>
  <si>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</si>
  <si>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</si>
  <si>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</si>
  <si>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</si>
  <si>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</si>
  <si>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</si>
  <si>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</si>
  <si>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</si>
  <si>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</si>
  <si>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</si>
  <si>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</si>
  <si>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</si>
  <si>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</si>
  <si>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</si>
  <si>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</si>
  <si>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</si>
  <si>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</si>
  <si>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</si>
  <si>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</si>
  <si>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</si>
  <si>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</si>
  <si>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</si>
  <si>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</si>
  <si>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</si>
  <si>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</si>
  <si>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</si>
  <si>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</si>
  <si>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</si>
  <si>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</si>
  <si>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</si>
  <si>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</si>
  <si>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</si>
  <si>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</si>
  <si>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</si>
  <si>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</si>
  <si>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</si>
  <si>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</si>
  <si>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</si>
  <si>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</si>
  <si>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</si>
  <si>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</si>
  <si>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</si>
  <si>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</si>
  <si>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</si>
  <si>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</si>
  <si>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</si>
  <si>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</si>
  <si>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</si>
  <si>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</si>
  <si>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</si>
  <si>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</si>
  <si>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</si>
  <si>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</si>
  <si>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</si>
  <si>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</si>
  <si>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</si>
  <si>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</si>
  <si>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</si>
  <si>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</si>
  <si>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</si>
  <si>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</si>
  <si>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</si>
  <si>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</si>
  <si>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</si>
  <si>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</si>
  <si>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</si>
  <si>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</si>
  <si>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</si>
  <si>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</si>
  <si>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</si>
  <si>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</si>
  <si>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</si>
  <si>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</si>
  <si>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</si>
  <si>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</si>
  <si>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</si>
  <si>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</si>
  <si>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</si>
  <si>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</si>
  <si>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</si>
  <si>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</si>
  <si>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</si>
  <si>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</si>
  <si>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</si>
  <si>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</si>
  <si>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</si>
  <si>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</si>
  <si>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</si>
  <si>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</si>
  <si>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</si>
  <si>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</si>
  <si>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</si>
  <si>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</si>
  <si>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</si>
  <si>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</si>
  <si>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</si>
  <si>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</si>
  <si>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</si>
  <si>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</si>
  <si>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</si>
  <si>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</si>
  <si>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</si>
  <si>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</si>
  <si>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</si>
  <si>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</si>
  <si>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</si>
  <si>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</si>
  <si>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</si>
  <si>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</si>
  <si>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</si>
  <si>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</si>
  <si>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</si>
  <si>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</si>
  <si>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</si>
  <si>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</si>
  <si>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</si>
  <si>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</si>
  <si>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</si>
  <si>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</si>
  <si>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</si>
  <si>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</si>
  <si>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</si>
  <si>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</si>
  <si>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</si>
  <si>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</si>
  <si>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</si>
  <si>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</si>
  <si>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</si>
  <si>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</si>
  <si>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</si>
  <si>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</si>
  <si>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</si>
  <si>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</si>
  <si>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</si>
  <si>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</si>
  <si>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</si>
  <si>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</si>
  <si>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</si>
  <si>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</si>
  <si>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</si>
  <si>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</si>
  <si>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</si>
  <si>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</si>
  <si>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</si>
  <si>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</si>
  <si>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</si>
  <si>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</si>
  <si>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</si>
  <si>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</si>
  <si>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</si>
  <si>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</si>
  <si>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</si>
  <si>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</si>
  <si>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</si>
  <si>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</si>
  <si>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</si>
  <si>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</si>
  <si>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</si>
  <si>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</si>
  <si>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</si>
  <si>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</si>
  <si>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</si>
  <si>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</si>
  <si>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</si>
  <si>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</si>
  <si>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</si>
  <si>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</si>
  <si>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</si>
  <si>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</si>
  <si>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</si>
  <si>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</si>
  <si>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</si>
  <si>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</si>
  <si>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</si>
  <si>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</si>
  <si>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</si>
  <si>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</si>
  <si>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</si>
  <si>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</si>
  <si>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</si>
  <si>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</si>
  <si>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</si>
  <si>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</si>
  <si>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</si>
  <si>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</si>
  <si>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</si>
  <si>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</si>
  <si>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</si>
  <si>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</si>
  <si>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</si>
  <si>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</si>
  <si>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</si>
  <si>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</si>
  <si>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</si>
  <si>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</si>
  <si>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</si>
  <si>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</si>
  <si>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</si>
  <si>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</si>
  <si>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</si>
  <si>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</si>
  <si>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</si>
  <si>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</si>
  <si>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</si>
  <si>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</si>
  <si>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</si>
  <si>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</si>
  <si>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</si>
  <si>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</si>
  <si>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</si>
  <si>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</si>
  <si>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</si>
  <si>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</si>
  <si>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</si>
  <si>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</si>
  <si>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</si>
  <si>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</si>
  <si>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</si>
  <si>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</si>
  <si>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</si>
  <si>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</si>
  <si>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</si>
  <si>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</si>
  <si>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</si>
  <si>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</si>
  <si>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</si>
  <si>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</si>
  <si>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</si>
  <si>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</si>
  <si>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</si>
  <si>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</si>
  <si>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</si>
  <si>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</si>
  <si>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</si>
  <si>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</si>
  <si>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</si>
  <si>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</si>
  <si>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</si>
  <si>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</si>
  <si>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</si>
  <si>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</si>
  <si>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</si>
  <si>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</si>
  <si>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</si>
  <si>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</si>
  <si>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</si>
  <si>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</si>
  <si>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</si>
  <si>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</si>
  <si>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</si>
  <si>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</si>
  <si>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</si>
  <si>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</si>
  <si>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</si>
  <si>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</si>
  <si>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</si>
  <si>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</si>
  <si>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</si>
  <si>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</si>
  <si>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</si>
  <si>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</si>
  <si>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</si>
  <si>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</si>
  <si>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</si>
  <si>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</si>
  <si>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</si>
  <si>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</si>
  <si>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</si>
  <si>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</si>
  <si>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</si>
  <si>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</si>
  <si>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</si>
  <si>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</si>
  <si>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</si>
  <si>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</si>
  <si>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</si>
  <si>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</si>
  <si>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</si>
  <si>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</si>
  <si>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</si>
  <si>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</si>
  <si>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</si>
  <si>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</si>
  <si>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</si>
  <si>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</si>
  <si>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</si>
  <si>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</si>
  <si>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</si>
  <si>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</si>
  <si>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</si>
  <si>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</si>
  <si>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</si>
  <si>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</si>
  <si>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</si>
  <si>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</si>
  <si>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</si>
  <si>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</si>
  <si>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</si>
  <si>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</si>
  <si>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</si>
  <si>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</si>
  <si>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</si>
  <si>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</si>
  <si>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</si>
  <si>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</si>
  <si>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</si>
  <si>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</si>
  <si>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</si>
  <si>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</si>
  <si>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</si>
  <si>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</si>
  <si>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</si>
  <si>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</si>
  <si>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</si>
  <si>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</si>
  <si>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</si>
  <si>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</si>
  <si>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</si>
  <si>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</si>
  <si>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</si>
  <si>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</si>
  <si>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</si>
  <si>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</si>
  <si>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</si>
  <si>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</si>
  <si>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</si>
  <si>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</si>
  <si>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</si>
  <si>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</si>
  <si>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</si>
  <si>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</si>
  <si>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</si>
  <si>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</si>
  <si>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</si>
  <si>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</si>
  <si>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</si>
  <si>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</si>
  <si>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</si>
  <si>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</si>
  <si>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</si>
  <si>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</si>
  <si>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</si>
  <si>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</si>
  <si>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</si>
  <si>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</si>
  <si>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</si>
  <si>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</si>
  <si>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</si>
  <si>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</si>
  <si>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</si>
  <si>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</si>
  <si>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</si>
  <si>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</si>
  <si>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</si>
  <si>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</si>
  <si>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</si>
  <si>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</si>
  <si>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</si>
  <si>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</si>
  <si>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</si>
  <si>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</si>
  <si>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</si>
  <si>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</si>
  <si>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</si>
  <si>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</si>
  <si>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</si>
  <si>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</si>
  <si>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</si>
  <si>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</si>
  <si>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</si>
  <si>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</si>
  <si>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</si>
  <si>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</si>
  <si>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</si>
  <si>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</si>
  <si>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</si>
  <si>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</si>
  <si>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</si>
  <si>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</si>
  <si>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</si>
  <si>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</si>
  <si>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</si>
  <si>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</si>
  <si>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</si>
  <si>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</si>
  <si>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</si>
  <si>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</si>
  <si>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</si>
  <si>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</si>
  <si>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</si>
  <si>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</si>
  <si>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</si>
  <si>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</si>
  <si>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</si>
  <si>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</si>
  <si>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</si>
  <si>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</si>
  <si>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</si>
  <si>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</si>
  <si>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</si>
  <si>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</si>
  <si>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</si>
  <si>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</si>
  <si>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</si>
  <si>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</si>
  <si>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</si>
  <si>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</si>
  <si>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</si>
  <si>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</si>
  <si>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</si>
  <si>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</si>
  <si>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</si>
  <si>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</si>
  <si>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</si>
  <si>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</si>
  <si>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</si>
  <si>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</si>
  <si>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</si>
  <si>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</si>
  <si>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</si>
  <si>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</si>
  <si>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</si>
  <si>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</si>
  <si>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</si>
  <si>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</si>
  <si>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</si>
  <si>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</si>
  <si>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</si>
  <si>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</si>
  <si>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</si>
  <si>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</si>
  <si>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</si>
  <si>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</si>
  <si>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</si>
  <si>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</si>
  <si>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</si>
  <si>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</si>
  <si>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</si>
  <si>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</si>
  <si>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</si>
  <si>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</si>
  <si>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</si>
  <si>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</si>
  <si>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</si>
  <si>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</si>
  <si>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</si>
  <si>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</si>
  <si>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</si>
  <si>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</si>
  <si>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</si>
  <si>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</si>
  <si>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</si>
  <si>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</si>
  <si>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</si>
  <si>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</si>
  <si>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</si>
  <si>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</si>
  <si>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</si>
  <si>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</si>
  <si>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</si>
  <si>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</si>
  <si>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</si>
  <si>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</si>
  <si>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</si>
  <si>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</si>
  <si>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</si>
  <si>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</si>
  <si>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</si>
  <si>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</si>
  <si>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</si>
  <si>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</si>
  <si>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</si>
  <si>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</si>
  <si>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</si>
  <si>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</si>
  <si>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</si>
  <si>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</si>
  <si>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</si>
  <si>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</si>
  <si>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</si>
  <si>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</si>
  <si>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</si>
  <si>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</si>
  <si>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</si>
  <si>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</si>
  <si>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</si>
  <si>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</si>
  <si>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</si>
  <si>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</si>
  <si>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</si>
  <si>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</si>
  <si>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</si>
  <si>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</si>
  <si>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</si>
  <si>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</si>
  <si>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</si>
  <si>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</si>
  <si>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</si>
  <si>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</si>
  <si>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</si>
  <si>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</si>
  <si>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</si>
  <si>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</si>
  <si>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</si>
  <si>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</si>
  <si>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</si>
  <si>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</si>
  <si>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</si>
  <si>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</si>
  <si>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</si>
  <si>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</si>
  <si>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</si>
  <si>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</si>
  <si>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</si>
  <si>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</si>
  <si>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</si>
  <si>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</si>
  <si>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</si>
  <si>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</si>
  <si>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</si>
  <si>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</si>
  <si>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</si>
  <si>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</si>
  <si>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</si>
  <si>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</si>
  <si>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</si>
  <si>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</si>
  <si>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</si>
  <si>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</si>
  <si>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</si>
  <si>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</si>
  <si>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</si>
  <si>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</si>
  <si>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</si>
  <si>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</si>
  <si>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</si>
  <si>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</si>
  <si>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</si>
  <si>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</si>
  <si>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</si>
  <si>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</si>
  <si>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</si>
  <si>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</si>
  <si>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</si>
  <si>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</si>
  <si>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</si>
  <si>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</si>
  <si>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</si>
  <si>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</si>
  <si>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</si>
  <si>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</si>
  <si>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</si>
  <si>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</si>
  <si>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</si>
  <si>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</si>
  <si>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</si>
  <si>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</si>
  <si>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</si>
  <si>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</si>
  <si>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</si>
  <si>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</si>
  <si>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</si>
  <si>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</si>
  <si>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</si>
  <si>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</si>
  <si>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</si>
  <si>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</si>
  <si>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</si>
  <si>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</si>
  <si>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</si>
  <si>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</si>
  <si>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</si>
  <si>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</si>
  <si>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</si>
  <si>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</si>
  <si>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</si>
  <si>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</si>
  <si>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</si>
  <si>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</si>
  <si>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</si>
  <si>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</si>
  <si>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</si>
  <si>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</si>
  <si>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</si>
  <si>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</si>
  <si>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</si>
  <si>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</si>
  <si>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</si>
  <si>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</si>
  <si>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</si>
  <si>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</si>
  <si>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</si>
  <si>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</si>
  <si>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</si>
  <si>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</si>
  <si>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</si>
  <si>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</si>
  <si>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</si>
  <si>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</si>
  <si>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</si>
  <si>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</si>
  <si>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</si>
  <si>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</si>
  <si>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</si>
  <si>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</si>
  <si>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</si>
  <si>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</si>
  <si>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</si>
  <si>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</si>
  <si>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</si>
  <si>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</si>
  <si>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</si>
  <si>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</si>
  <si>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</si>
  <si>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</si>
  <si>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</si>
  <si>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</si>
  <si>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</si>
  <si>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</si>
  <si>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</si>
  <si>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</si>
  <si>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</si>
  <si>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</si>
  <si>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</si>
  <si>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</si>
  <si>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</si>
  <si>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</si>
  <si>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</si>
  <si>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</si>
  <si>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</si>
  <si>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</si>
  <si>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</si>
  <si>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</si>
  <si>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</si>
  <si>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</si>
  <si>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</si>
  <si>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</si>
  <si>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</si>
  <si>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</si>
  <si>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</si>
  <si>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</si>
  <si>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</si>
  <si>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</si>
  <si>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</si>
  <si>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</si>
  <si>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</si>
  <si>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</si>
  <si>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</si>
  <si>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</si>
  <si>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</si>
  <si>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</si>
  <si>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</si>
  <si>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</si>
  <si>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</si>
  <si>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</si>
  <si>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</si>
  <si>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</si>
  <si>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</si>
  <si>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</si>
  <si>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</si>
  <si>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</si>
  <si>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</si>
  <si>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</si>
  <si>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</si>
  <si>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</si>
  <si>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</si>
  <si>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</si>
  <si>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</si>
  <si>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</si>
  <si>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</si>
  <si>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</si>
  <si>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</si>
  <si>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</si>
  <si>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</si>
  <si>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</si>
  <si>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</si>
  <si>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</si>
  <si>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</si>
  <si>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</si>
  <si>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</si>
  <si>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</si>
  <si>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</si>
  <si>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</si>
  <si>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</si>
  <si>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</si>
  <si>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</si>
  <si>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</si>
  <si>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</si>
  <si>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</si>
  <si>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</si>
  <si>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</si>
  <si>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</si>
  <si>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</si>
  <si>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</si>
  <si>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</si>
  <si>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</si>
  <si>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</si>
  <si>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</si>
  <si>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</si>
  <si>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</si>
  <si>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</si>
  <si>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</si>
  <si>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</si>
  <si>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</si>
  <si>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</si>
  <si>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</si>
  <si>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</si>
  <si>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</si>
  <si>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</si>
  <si>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</si>
  <si>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</si>
  <si>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</si>
  <si>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</si>
  <si>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</si>
  <si>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</si>
  <si>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</si>
  <si>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</si>
  <si>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</si>
  <si>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</si>
  <si>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</si>
  <si>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</si>
  <si>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</si>
  <si>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</si>
  <si>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</si>
  <si>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</si>
  <si>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</si>
  <si>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</si>
  <si>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</si>
  <si>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</si>
  <si>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</si>
  <si>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</si>
  <si>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</si>
  <si>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</si>
  <si>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</si>
  <si>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</si>
  <si>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</si>
  <si>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</si>
  <si>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</si>
  <si>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</si>
  <si>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</si>
  <si>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</si>
  <si>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</si>
  <si>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</si>
  <si>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</si>
  <si>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</si>
  <si>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</si>
  <si>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</si>
  <si>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</si>
  <si>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</si>
  <si>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</si>
  <si>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</si>
  <si>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</si>
  <si>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</si>
  <si>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</si>
  <si>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</si>
  <si>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</si>
  <si>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</si>
  <si>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</si>
  <si>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</si>
  <si>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</si>
  <si>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</si>
  <si>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</si>
  <si>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</si>
  <si>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</si>
  <si>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</si>
  <si>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</si>
  <si>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</si>
  <si>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</si>
  <si>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</si>
  <si>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</si>
  <si>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</si>
  <si>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</si>
  <si>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</si>
  <si>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</si>
  <si>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</si>
  <si>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</si>
  <si>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</si>
  <si>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</si>
  <si>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</si>
  <si>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</si>
  <si>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</si>
  <si>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</si>
  <si>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</si>
  <si>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</si>
  <si>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</si>
  <si>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</si>
  <si>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</si>
  <si>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</si>
  <si>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</si>
  <si>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</si>
  <si>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</si>
  <si>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</si>
  <si>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</si>
  <si>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</si>
  <si>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</si>
  <si>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</si>
  <si>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</si>
  <si>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</si>
  <si>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</si>
  <si>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</si>
  <si>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</si>
  <si>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</si>
  <si>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</si>
  <si>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</si>
  <si>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</si>
  <si>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</si>
  <si>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</si>
  <si>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</si>
  <si>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</si>
  <si>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</si>
  <si>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</si>
  <si>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</si>
  <si>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</si>
  <si>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</si>
  <si>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</si>
  <si>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</si>
  <si>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</si>
  <si>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</si>
  <si>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</si>
  <si>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</si>
  <si>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</si>
  <si>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</si>
  <si>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</si>
  <si>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</si>
  <si>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</si>
  <si>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</si>
  <si>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</si>
  <si>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</si>
  <si>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</si>
  <si>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</si>
  <si>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</si>
  <si>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</si>
  <si>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</si>
  <si>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</si>
  <si>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</si>
  <si>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</si>
  <si>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</si>
  <si>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</si>
  <si>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</si>
  <si>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</si>
  <si>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</si>
  <si>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</si>
  <si>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</si>
  <si>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</si>
  <si>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</si>
  <si>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</si>
  <si>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</si>
  <si>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</si>
  <si>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</si>
  <si>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</si>
  <si>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</si>
  <si>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</si>
  <si>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</si>
  <si>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</si>
  <si>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</si>
  <si>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</si>
  <si>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</si>
  <si>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</si>
  <si>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</si>
  <si>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</si>
  <si>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</si>
  <si>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</si>
  <si>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</si>
  <si>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</si>
  <si>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</si>
  <si>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</si>
  <si>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</si>
  <si>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</si>
  <si>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</si>
  <si>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</si>
  <si>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</si>
  <si>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</si>
  <si>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</si>
  <si>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</si>
  <si>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</si>
  <si>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</si>
  <si>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</si>
  <si>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</si>
  <si>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</si>
  <si>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</si>
  <si>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</si>
  <si>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</si>
  <si>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</si>
  <si>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</si>
  <si>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</si>
  <si>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</si>
  <si>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</si>
  <si>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</si>
  <si>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</si>
  <si>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</si>
  <si>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</si>
  <si>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</si>
  <si>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</si>
  <si>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</si>
  <si>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</si>
  <si>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</si>
  <si>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</si>
  <si>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</si>
  <si>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</si>
  <si>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</si>
  <si>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</si>
  <si>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</si>
  <si>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</si>
  <si>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</si>
  <si>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</si>
  <si>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</si>
  <si>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</si>
  <si>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</si>
  <si>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</si>
  <si>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</si>
  <si>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</si>
  <si>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</si>
  <si>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</si>
  <si>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</si>
  <si>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</si>
  <si>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</si>
  <si>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</si>
  <si>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</si>
  <si>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</si>
  <si>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</si>
  <si>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</si>
  <si>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</si>
  <si>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</si>
  <si>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</si>
  <si>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</si>
  <si>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</si>
  <si>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</si>
  <si>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</si>
  <si>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</si>
  <si>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</si>
  <si>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</si>
  <si>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</si>
  <si>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</si>
  <si>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</si>
  <si>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</si>
  <si>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</si>
  <si>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</si>
  <si>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</si>
  <si>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</si>
  <si>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</si>
  <si>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</si>
  <si>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</si>
  <si>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</si>
  <si>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</si>
  <si>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</si>
  <si>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</si>
  <si>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</si>
  <si>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</si>
  <si>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</si>
  <si>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</si>
  <si>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</si>
  <si>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</si>
  <si>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</si>
  <si>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</si>
  <si>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</si>
  <si>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</si>
  <si>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</si>
  <si>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</si>
  <si>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</si>
  <si>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</si>
  <si>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</si>
  <si>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</si>
  <si>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</si>
  <si>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</si>
  <si>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</si>
  <si>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</si>
  <si>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</si>
  <si>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</si>
  <si>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</si>
  <si>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</si>
  <si>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</si>
  <si>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</si>
  <si>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</si>
  <si>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</si>
  <si>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</si>
  <si>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</si>
  <si>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</si>
  <si>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</si>
  <si>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</si>
  <si>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</si>
  <si>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</si>
  <si>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</si>
  <si>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</si>
  <si>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</si>
  <si>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</si>
  <si>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</si>
  <si>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</si>
  <si>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</si>
  <si>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</si>
  <si>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</si>
  <si>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</si>
  <si>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</si>
  <si>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</si>
  <si>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</si>
  <si>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</si>
  <si>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</si>
  <si>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</si>
  <si>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</si>
  <si>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</si>
  <si>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</si>
  <si>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</si>
  <si>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</si>
  <si>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</si>
  <si>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</si>
  <si>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</si>
  <si>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</si>
  <si>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</si>
  <si>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</si>
  <si>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</si>
  <si>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</si>
  <si>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</si>
  <si>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</si>
  <si>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</si>
  <si>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</si>
  <si>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</si>
  <si>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</si>
  <si>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</si>
  <si>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</si>
  <si>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</si>
  <si>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</si>
  <si>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</si>
  <si>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</si>
  <si>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</si>
  <si>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</si>
  <si>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</si>
  <si>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</si>
  <si>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</si>
  <si>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</si>
  <si>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</si>
  <si>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</si>
  <si>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</si>
  <si>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</si>
  <si>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</si>
  <si>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</si>
  <si>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</si>
  <si>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</si>
  <si>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</si>
  <si>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</si>
  <si>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</si>
  <si>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</si>
  <si>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</si>
  <si>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</si>
  <si>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</si>
  <si>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</si>
  <si>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</si>
  <si>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</si>
  <si>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</si>
  <si>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</si>
  <si>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</si>
  <si>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</si>
  <si>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</si>
  <si>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</si>
  <si>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</si>
  <si>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</si>
  <si>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</si>
  <si>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</si>
  <si>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</si>
  <si>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</si>
  <si>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</si>
  <si>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</si>
  <si>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</si>
  <si>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</si>
  <si>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</si>
  <si>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</si>
  <si>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</si>
  <si>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</si>
  <si>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</si>
  <si>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</si>
  <si>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</si>
  <si>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</si>
  <si>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</si>
  <si>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</si>
  <si>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</si>
  <si>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</si>
  <si>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</si>
  <si>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</si>
  <si>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</si>
  <si>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</si>
  <si>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</si>
  <si>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</si>
  <si>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</si>
  <si>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</si>
  <si>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</si>
  <si>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</si>
  <si>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</si>
  <si>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</si>
  <si>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</si>
  <si>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</si>
  <si>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</si>
  <si>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</si>
  <si>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</si>
  <si>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</si>
  <si>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</si>
  <si>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</si>
  <si>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</si>
  <si>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</si>
  <si>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</si>
  <si>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</si>
  <si>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</si>
  <si>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</si>
  <si>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</si>
  <si>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</si>
  <si>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</si>
  <si>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</si>
  <si>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</si>
  <si>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</si>
  <si>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</si>
  <si>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</si>
  <si>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</si>
  <si>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</si>
  <si>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</si>
  <si>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</si>
  <si>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</si>
  <si>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</si>
  <si>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</si>
  <si>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</si>
  <si>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</si>
  <si>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</si>
  <si>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</si>
  <si>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</si>
  <si>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</si>
  <si>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</si>
  <si>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</si>
  <si>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</si>
  <si>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</si>
  <si>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</si>
  <si>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</si>
  <si>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</si>
  <si>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</si>
  <si>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</si>
  <si>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</si>
  <si>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</si>
  <si>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</si>
  <si>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</si>
  <si>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</si>
  <si>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</si>
  <si>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</si>
  <si>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</si>
  <si>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</si>
  <si>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</si>
  <si>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</si>
  <si>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</si>
  <si>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</si>
  <si>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</si>
  <si>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</si>
  <si>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</si>
  <si>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</si>
  <si>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</si>
  <si>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</si>
  <si>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</si>
  <si>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</si>
  <si>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</si>
  <si>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</si>
  <si>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</si>
  <si>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</si>
  <si>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</si>
  <si>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</si>
  <si>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</si>
  <si>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</si>
  <si>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</si>
  <si>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</si>
  <si>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</si>
  <si>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</si>
  <si>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</si>
  <si>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</si>
  <si>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</si>
  <si>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</si>
  <si>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</si>
  <si>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</si>
  <si>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</si>
  <si>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</si>
  <si>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</si>
  <si>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</si>
  <si>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</si>
  <si>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</si>
  <si>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</si>
  <si>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</si>
  <si>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</si>
  <si>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</si>
  <si>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</si>
  <si>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</si>
  <si>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</si>
  <si>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</si>
  <si>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</si>
  <si>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</si>
  <si>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</si>
  <si>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</si>
  <si>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</si>
  <si>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</si>
  <si>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</si>
  <si>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</si>
  <si>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</si>
  <si>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</si>
  <si>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</si>
  <si>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</si>
  <si>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</si>
  <si>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</si>
  <si>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</si>
  <si>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</si>
  <si>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</si>
  <si>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</si>
  <si>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</si>
  <si>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</si>
  <si>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</si>
  <si>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</si>
  <si>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</si>
  <si>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</si>
  <si>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</si>
  <si>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</si>
  <si>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</si>
  <si>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</si>
  <si>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</si>
  <si>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</si>
  <si>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</si>
  <si>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</si>
  <si>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</si>
  <si>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</si>
  <si>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</si>
  <si>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</si>
  <si>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</si>
  <si>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</si>
  <si>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</si>
  <si>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</si>
  <si>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</si>
  <si>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</si>
  <si>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</si>
  <si>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</si>
  <si>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</si>
  <si>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</si>
  <si>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</si>
  <si>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</si>
  <si>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</si>
  <si>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</si>
  <si>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</si>
  <si>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</si>
  <si>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</si>
  <si>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</si>
  <si>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</si>
  <si>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</si>
  <si>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</si>
  <si>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</si>
  <si>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</si>
  <si>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</si>
  <si>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</si>
  <si>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</si>
  <si>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</si>
  <si>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</si>
  <si>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</si>
  <si>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</si>
  <si>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</si>
  <si>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</si>
  <si>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</si>
  <si>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</si>
  <si>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</si>
  <si>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</si>
  <si>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</si>
  <si>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</si>
  <si>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</si>
  <si>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</si>
  <si>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</si>
  <si>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</si>
  <si>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</si>
  <si>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</si>
  <si>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</si>
  <si>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</si>
  <si>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</si>
  <si>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</si>
  <si>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</si>
  <si>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</si>
  <si>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</si>
  <si>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</si>
  <si>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</si>
  <si>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</si>
  <si>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</si>
  <si>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</si>
  <si>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</si>
  <si>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</si>
  <si>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</si>
  <si>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</si>
  <si>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</si>
  <si>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</si>
  <si>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</si>
  <si>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</si>
  <si>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</si>
  <si>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</si>
  <si>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</si>
  <si>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</si>
  <si>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</si>
  <si>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</si>
  <si>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</si>
  <si>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</si>
  <si>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</si>
  <si>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</si>
  <si>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</si>
  <si>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</si>
  <si>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</si>
  <si>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</si>
  <si>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</si>
  <si>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</si>
  <si>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</si>
  <si>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</si>
  <si>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</si>
  <si>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</si>
  <si>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</si>
  <si>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</si>
  <si>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</si>
  <si>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</si>
  <si>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</si>
  <si>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</si>
  <si>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</si>
  <si>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</si>
  <si>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</si>
  <si>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</si>
  <si>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</si>
  <si>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</si>
  <si>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</si>
  <si>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</si>
  <si>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</si>
  <si>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</si>
  <si>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</si>
  <si>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</si>
  <si>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</si>
  <si>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</si>
  <si>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</si>
  <si>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</si>
  <si>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</si>
  <si>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</si>
  <si>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</si>
  <si>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</si>
  <si>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</si>
  <si>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</si>
  <si>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</si>
  <si>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</si>
  <si>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</si>
  <si>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</si>
  <si>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</si>
  <si>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</si>
  <si>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</si>
  <si>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</si>
  <si>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</si>
  <si>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</si>
  <si>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</si>
  <si>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</si>
  <si>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</si>
  <si>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</si>
  <si>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</si>
  <si>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</si>
  <si>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</si>
  <si>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</si>
  <si>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</si>
  <si>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</si>
  <si>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</si>
  <si>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</si>
  <si>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</si>
  <si>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</si>
  <si>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</si>
  <si>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</si>
  <si>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</si>
  <si>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</si>
  <si>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</si>
  <si>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</si>
  <si>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</si>
  <si>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</si>
  <si>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</si>
  <si>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</si>
  <si>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</si>
  <si>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</si>
  <si>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</si>
  <si>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</si>
  <si>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</si>
  <si>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</si>
  <si>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</si>
  <si>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</si>
  <si>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</si>
  <si>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</si>
  <si>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</si>
  <si>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</si>
  <si>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</si>
  <si>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</si>
  <si>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</si>
  <si>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</si>
  <si>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</si>
  <si>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</si>
  <si>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</si>
  <si>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</si>
  <si>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</si>
  <si>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</si>
  <si>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</si>
  <si>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</si>
  <si>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</si>
  <si>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</si>
  <si>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</si>
  <si>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</si>
  <si>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</si>
  <si>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</si>
  <si>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</si>
  <si>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</si>
  <si>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</si>
  <si>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</si>
  <si>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</si>
  <si>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</si>
  <si>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</si>
  <si>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</si>
  <si>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</si>
  <si>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</si>
  <si>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</si>
  <si>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</si>
  <si>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</si>
  <si>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</si>
  <si>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</si>
  <si>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</si>
  <si>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</si>
  <si>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</si>
  <si>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</si>
  <si>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</si>
  <si>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</si>
  <si>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</si>
  <si>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</si>
  <si>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</si>
  <si>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</si>
  <si>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</si>
  <si>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</si>
  <si>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</si>
  <si>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</si>
  <si>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</si>
  <si>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</si>
  <si>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</si>
  <si>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</si>
  <si>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</si>
  <si>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</si>
  <si>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</si>
  <si>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</si>
  <si>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</si>
  <si>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</si>
  <si>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</si>
  <si>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</si>
  <si>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</si>
  <si>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</si>
  <si>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</si>
  <si>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</si>
  <si>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</si>
  <si>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</si>
  <si>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</si>
  <si>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</si>
  <si>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</si>
  <si>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</si>
  <si>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</si>
  <si>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</si>
  <si>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</si>
  <si>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</si>
  <si>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</si>
  <si>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</si>
  <si>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</si>
  <si>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</si>
  <si>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</si>
  <si>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</si>
  <si>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</si>
  <si>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</si>
  <si>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</si>
  <si>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</si>
  <si>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</si>
  <si>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</si>
  <si>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</si>
  <si>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</si>
  <si>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</si>
  <si>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</si>
  <si>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</si>
  <si>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</si>
  <si>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</si>
  <si>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</si>
  <si>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</si>
  <si>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</si>
  <si>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</si>
  <si>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</si>
  <si>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</si>
  <si>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</si>
  <si>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</si>
  <si>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</si>
  <si>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</si>
  <si>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</si>
  <si>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</si>
  <si>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</si>
  <si>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</si>
  <si>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</si>
  <si>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</si>
  <si>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</si>
  <si>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</si>
  <si>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</si>
  <si>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</si>
  <si>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</si>
  <si>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</si>
  <si>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</si>
  <si>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</si>
  <si>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</si>
  <si>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</si>
  <si>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</si>
  <si>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</si>
  <si>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</si>
  <si>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</si>
  <si>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</si>
  <si>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</si>
  <si>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</si>
  <si>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</si>
  <si>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</si>
  <si>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</si>
  <si>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</si>
  <si>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</si>
  <si>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</si>
  <si>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</si>
  <si>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</si>
  <si>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</si>
  <si>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</si>
  <si>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</si>
  <si>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</si>
  <si>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</si>
  <si>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</si>
  <si>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</si>
  <si>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</si>
  <si>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</si>
  <si>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</si>
  <si>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</si>
  <si>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</si>
  <si>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</si>
  <si>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</si>
  <si>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</si>
  <si>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</si>
  <si>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</si>
  <si>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</si>
  <si>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</si>
  <si>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</si>
  <si>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</si>
  <si>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</si>
  <si>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</si>
  <si>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</si>
  <si>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</si>
  <si>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</si>
  <si>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</si>
  <si>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</si>
  <si>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</si>
  <si>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</si>
  <si>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</si>
  <si>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</si>
  <si>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</si>
  <si>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</si>
  <si>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</si>
  <si>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</si>
  <si>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</si>
  <si>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</si>
  <si>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</si>
  <si>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</si>
  <si>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</si>
  <si>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</si>
  <si>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</si>
  <si>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</si>
  <si>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</si>
  <si>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</si>
  <si>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</si>
  <si>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</si>
  <si>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</si>
  <si>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</si>
  <si>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</si>
  <si>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</si>
  <si>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</si>
  <si>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</si>
  <si>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</si>
  <si>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</si>
  <si>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</si>
  <si>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</si>
  <si>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</si>
  <si>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</si>
  <si>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</si>
  <si>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</si>
  <si>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</si>
  <si>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</si>
  <si>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</si>
  <si>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</si>
  <si>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</si>
  <si>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</si>
  <si>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</si>
  <si>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</si>
  <si>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</si>
  <si>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</si>
  <si>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</si>
  <si>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</si>
  <si>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</si>
  <si>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</si>
  <si>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</si>
  <si>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</si>
  <si>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</si>
  <si>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</si>
  <si>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</si>
  <si>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</si>
  <si>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</si>
  <si>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</si>
  <si>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</si>
  <si>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</si>
  <si>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</si>
  <si>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</si>
  <si>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</si>
  <si>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</si>
  <si>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</si>
  <si>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</si>
  <si>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</si>
  <si>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</si>
  <si>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</si>
  <si>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</si>
  <si>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</si>
  <si>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</si>
  <si>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</si>
  <si>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</si>
  <si>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</si>
  <si>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</si>
  <si>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</si>
  <si>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</si>
  <si>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</si>
  <si>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</si>
  <si>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</si>
  <si>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</si>
  <si>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</si>
  <si>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</si>
  <si>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</si>
  <si>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</si>
  <si>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</si>
  <si>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</si>
  <si>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</si>
  <si>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</si>
  <si>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</si>
  <si>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</si>
  <si>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</si>
  <si>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</si>
  <si>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</si>
  <si>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</si>
  <si>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</si>
  <si>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</si>
  <si>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</si>
  <si>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</si>
  <si>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</si>
  <si>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</si>
  <si>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</si>
  <si>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</si>
  <si>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</si>
  <si>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</si>
  <si>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</si>
  <si>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</si>
  <si>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</si>
  <si>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</si>
  <si>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</si>
  <si>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</si>
  <si>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</si>
  <si>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</si>
  <si>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</si>
  <si>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</si>
  <si>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</si>
  <si>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</si>
  <si>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</si>
  <si>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</si>
  <si>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</si>
  <si>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</si>
  <si>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</si>
  <si>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</si>
  <si>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</si>
  <si>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</si>
  <si>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</si>
  <si>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</si>
  <si>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</si>
  <si>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</si>
  <si>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</si>
  <si>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</si>
  <si>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</si>
  <si>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</si>
  <si>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</si>
  <si>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</si>
  <si>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</si>
  <si>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</si>
  <si>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</si>
  <si>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</si>
  <si>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</si>
  <si>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</si>
  <si>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</si>
  <si>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</si>
  <si>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</si>
  <si>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</si>
  <si>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</si>
  <si>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</si>
  <si>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</si>
  <si>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</si>
  <si>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</si>
  <si>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</si>
  <si>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</si>
  <si>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</si>
  <si>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</si>
  <si>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</si>
  <si>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</si>
  <si>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</si>
  <si>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</si>
  <si>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</si>
  <si>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</si>
  <si>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</si>
  <si>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</si>
  <si>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</si>
  <si>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</si>
  <si>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</si>
  <si>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</si>
  <si>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</si>
  <si>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</si>
  <si>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</si>
  <si>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</si>
  <si>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</si>
  <si>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</si>
  <si>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</si>
  <si>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</si>
  <si>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</si>
  <si>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</si>
  <si>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</si>
  <si>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</si>
  <si>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</si>
  <si>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</si>
  <si>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</si>
  <si>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</si>
  <si>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</si>
  <si>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</si>
  <si>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</si>
  <si>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</si>
  <si>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</si>
  <si>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</si>
  <si>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</si>
  <si>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</si>
  <si>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</si>
  <si>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</si>
  <si>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</si>
  <si>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</si>
  <si>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</si>
  <si>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</si>
  <si>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</si>
  <si>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</si>
  <si>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</si>
  <si>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</si>
  <si>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</si>
  <si>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</si>
  <si>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</si>
  <si>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</si>
  <si>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</si>
  <si>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</si>
  <si>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</si>
  <si>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</si>
  <si>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</si>
  <si>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</si>
  <si>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</si>
  <si>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</si>
  <si>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</si>
  <si>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</si>
  <si>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</si>
  <si>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</si>
  <si>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</si>
  <si>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</si>
  <si>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</si>
  <si>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</si>
  <si>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</si>
  <si>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</si>
  <si>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</si>
  <si>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</si>
  <si>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</si>
  <si>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</si>
  <si>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</si>
  <si>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</si>
  <si>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</si>
  <si>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</si>
  <si>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</si>
  <si>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</si>
  <si>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</si>
  <si>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</si>
  <si>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</si>
  <si>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</si>
  <si>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</si>
  <si>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</si>
  <si>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</si>
  <si>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</si>
  <si>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</si>
  <si>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</si>
  <si>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</si>
  <si>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</si>
  <si>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</si>
  <si>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</si>
  <si>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</si>
  <si>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</si>
  <si>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</si>
  <si>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</si>
  <si>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</si>
  <si>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</si>
  <si>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</si>
  <si>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</si>
  <si>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</si>
  <si>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</si>
  <si>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</si>
  <si>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</si>
  <si>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</si>
  <si>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</si>
  <si>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</si>
  <si>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</si>
  <si>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</si>
  <si>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</si>
  <si>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</si>
  <si>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</si>
  <si>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</si>
  <si>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</si>
  <si>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</si>
  <si>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</si>
  <si>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</si>
  <si>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</si>
  <si>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</si>
  <si>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</si>
  <si>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</si>
  <si>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</si>
  <si>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</si>
  <si>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</si>
  <si>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</si>
  <si>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</si>
  <si>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</si>
  <si>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</si>
  <si>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</si>
  <si>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</si>
  <si>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</si>
  <si>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</si>
  <si>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</si>
  <si>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</si>
  <si>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</si>
  <si>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</si>
  <si>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</si>
  <si>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</si>
  <si>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</si>
  <si>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</si>
  <si>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</si>
  <si>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</si>
  <si>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</si>
  <si>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</si>
  <si>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</si>
  <si>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</si>
  <si>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</si>
  <si>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</si>
  <si>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</si>
  <si>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</si>
  <si>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</si>
  <si>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</si>
  <si>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</si>
  <si>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</si>
  <si>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</si>
  <si>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</si>
  <si>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</si>
  <si>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</si>
  <si>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</si>
  <si>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</si>
  <si>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</si>
  <si>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</si>
  <si>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</si>
  <si>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</si>
  <si>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</si>
  <si>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</si>
  <si>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</si>
  <si>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</si>
  <si>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</si>
  <si>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</si>
  <si>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</si>
  <si>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</si>
  <si>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</si>
  <si>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</si>
  <si>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</si>
  <si>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</si>
  <si>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</si>
  <si>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</si>
  <si>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</si>
  <si>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</si>
  <si>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</si>
  <si>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</si>
  <si>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</si>
  <si>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</si>
  <si>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</si>
  <si>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</si>
  <si>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</si>
  <si>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</si>
  <si>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</si>
  <si>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</si>
  <si>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</si>
  <si>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</si>
  <si>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</si>
  <si>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</si>
  <si>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</si>
  <si>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</si>
  <si>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</si>
  <si>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</si>
  <si>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</si>
  <si>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</si>
  <si>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</si>
  <si>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</si>
  <si>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</si>
  <si>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</si>
  <si>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</si>
  <si>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</si>
  <si>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</si>
  <si>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</si>
  <si>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</si>
  <si>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</si>
  <si>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</si>
  <si>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</si>
  <si>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</si>
  <si>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</si>
  <si>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</si>
  <si>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</si>
  <si>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</si>
  <si>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</si>
  <si>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</si>
  <si>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</si>
  <si>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</si>
  <si>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</si>
  <si>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</si>
  <si>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</si>
  <si>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</si>
  <si>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</si>
  <si>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</si>
  <si>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</si>
  <si>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</si>
  <si>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</si>
  <si>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</si>
  <si>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</si>
  <si>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</si>
  <si>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</si>
  <si>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</si>
  <si>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</si>
  <si>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</si>
  <si>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</si>
  <si>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</si>
  <si>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</si>
  <si>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</si>
  <si>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</si>
  <si>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</si>
  <si>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</si>
  <si>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</si>
  <si>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</si>
  <si>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</si>
  <si>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</si>
  <si>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</si>
  <si>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</si>
  <si>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</si>
  <si>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</si>
  <si>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</si>
  <si>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</si>
  <si>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</si>
  <si>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</si>
  <si>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</si>
  <si>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</si>
  <si>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</si>
  <si>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</si>
  <si>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</si>
  <si>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</si>
  <si>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</si>
  <si>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</si>
  <si>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</si>
  <si>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</si>
  <si>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</si>
  <si>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</si>
  <si>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</si>
  <si>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</si>
  <si>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</si>
  <si>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</si>
  <si>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</si>
  <si>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</si>
  <si>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</si>
  <si>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</si>
  <si>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</si>
  <si>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</si>
  <si>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</si>
  <si>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</si>
  <si>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</si>
  <si>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</si>
  <si>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</si>
  <si>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</si>
  <si>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</si>
  <si>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</si>
  <si>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</si>
  <si>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</si>
  <si>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</si>
  <si>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</si>
  <si>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</si>
  <si>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</si>
  <si>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</si>
  <si>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</si>
  <si>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</si>
  <si>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</si>
  <si>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</si>
  <si>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</si>
  <si>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</si>
  <si>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</si>
  <si>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</si>
  <si>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</si>
  <si>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</si>
  <si>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</si>
  <si>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</si>
  <si>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</si>
  <si>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</si>
  <si>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</si>
  <si>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</si>
  <si>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</si>
  <si>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</si>
  <si>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</si>
  <si>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</si>
  <si>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</si>
  <si>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</si>
  <si>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</si>
  <si>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</si>
  <si>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</si>
  <si>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</si>
  <si>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</si>
  <si>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</si>
  <si>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</si>
  <si>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</si>
  <si>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</si>
  <si>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</si>
  <si>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</si>
  <si>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</si>
  <si>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</si>
  <si>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</si>
  <si>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</si>
  <si>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</si>
  <si>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</si>
  <si>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</si>
  <si>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</si>
  <si>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</si>
  <si>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</si>
  <si>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</si>
  <si>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</si>
  <si>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</si>
  <si>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</si>
  <si>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</si>
  <si>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</si>
  <si>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</si>
  <si>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</si>
  <si>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</si>
  <si>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</si>
  <si>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</si>
  <si>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</si>
  <si>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</si>
  <si>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</si>
  <si>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</si>
  <si>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</si>
  <si>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</si>
  <si>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</si>
  <si>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</si>
  <si>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</si>
  <si>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</si>
  <si>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</si>
  <si>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</si>
  <si>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</si>
  <si>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</si>
  <si>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</si>
  <si>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</si>
  <si>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</si>
  <si>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</si>
  <si>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</si>
  <si>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</si>
  <si>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</si>
  <si>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</si>
  <si>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</si>
  <si>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</si>
  <si>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</si>
  <si>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</si>
  <si>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</si>
  <si>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</si>
  <si>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</si>
  <si>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</si>
  <si>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</si>
  <si>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</si>
  <si>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</si>
  <si>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</si>
  <si>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</si>
  <si>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</si>
  <si>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</si>
  <si>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</si>
  <si>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</si>
  <si>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</si>
  <si>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</si>
  <si>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</si>
  <si>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</si>
  <si>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</si>
  <si>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</si>
  <si>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</si>
  <si>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</si>
  <si>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</si>
  <si>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</si>
  <si>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</si>
  <si>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</si>
  <si>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</si>
  <si>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</si>
  <si>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</si>
  <si>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</si>
  <si>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</si>
  <si>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</si>
  <si>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</si>
  <si>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</si>
  <si>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</si>
  <si>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</si>
  <si>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</si>
  <si>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</si>
  <si>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</si>
  <si>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</si>
  <si>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</si>
  <si>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</si>
  <si>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</si>
  <si>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</si>
  <si>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</si>
  <si>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</si>
  <si>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</si>
  <si>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</si>
  <si>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</si>
  <si>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</si>
  <si>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</si>
  <si>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</si>
  <si>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</si>
  <si>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</si>
  <si>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</si>
  <si>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</si>
  <si>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</si>
  <si>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</si>
  <si>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</si>
  <si>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</si>
  <si>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</si>
  <si>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</si>
  <si>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</si>
  <si>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</si>
  <si>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</si>
  <si>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</si>
  <si>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</si>
  <si>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</si>
  <si>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</si>
  <si>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</si>
  <si>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</si>
  <si>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</si>
  <si>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</si>
  <si>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</si>
  <si>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</si>
  <si>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</si>
  <si>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</si>
  <si>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</si>
  <si>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</si>
  <si>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</si>
  <si>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</si>
  <si>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</si>
  <si>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</si>
  <si>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</si>
  <si>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</si>
  <si>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</si>
  <si>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</si>
  <si>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</si>
  <si>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</si>
  <si>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</si>
  <si>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</si>
  <si>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</si>
  <si>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</si>
  <si>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</si>
  <si>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</si>
  <si>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</si>
  <si>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</si>
  <si>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</si>
  <si>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</si>
  <si>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</si>
  <si>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</si>
  <si>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</si>
  <si>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</si>
  <si>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</si>
  <si>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</si>
  <si>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</si>
  <si>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</si>
  <si>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</si>
  <si>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</si>
  <si>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</si>
  <si>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</si>
  <si>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</si>
  <si>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</si>
  <si>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</si>
  <si>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</si>
  <si>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</si>
  <si>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</si>
  <si>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</si>
  <si>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</si>
  <si>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</si>
  <si>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</si>
  <si>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</si>
  <si>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</si>
  <si>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</si>
  <si>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</si>
  <si>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</si>
  <si>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</si>
  <si>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</si>
  <si>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</si>
  <si>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</si>
  <si>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</si>
  <si>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</si>
  <si>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</si>
  <si>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</si>
  <si>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</si>
  <si>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</si>
  <si>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</si>
  <si>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</si>
  <si>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</si>
  <si>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</si>
  <si>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</si>
  <si>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</si>
  <si>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</si>
  <si>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</si>
  <si>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</si>
  <si>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</si>
  <si>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</si>
  <si>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</si>
  <si>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</si>
  <si>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</si>
  <si>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</si>
  <si>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</si>
  <si>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</si>
  <si>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</si>
  <si>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</si>
  <si>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</si>
  <si>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</si>
  <si>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</si>
  <si>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</si>
  <si>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</si>
  <si>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</si>
  <si>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</si>
  <si>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</si>
  <si>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</si>
  <si>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</si>
  <si>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</si>
  <si>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</si>
  <si>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</si>
  <si>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</si>
  <si>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</si>
  <si>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</si>
  <si>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</si>
  <si>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</si>
  <si>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</si>
  <si>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</si>
  <si>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</si>
  <si>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</si>
  <si>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</si>
  <si>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</si>
  <si>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</si>
  <si>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</si>
  <si>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</si>
  <si>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</si>
  <si>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</si>
  <si>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</si>
  <si>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</si>
  <si>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</si>
  <si>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</si>
  <si>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</si>
  <si>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</si>
  <si>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</si>
  <si>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</si>
  <si>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</si>
  <si>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</si>
  <si>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</si>
  <si>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</si>
  <si>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</si>
  <si>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</si>
  <si>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</si>
  <si>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</si>
  <si>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</si>
  <si>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</si>
  <si>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</si>
  <si>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</si>
  <si>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</si>
  <si>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</si>
  <si>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</si>
  <si>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</si>
  <si>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</si>
  <si>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</si>
  <si>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</si>
  <si>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</si>
  <si>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</si>
  <si>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</si>
  <si>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</si>
  <si>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</si>
  <si>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</si>
  <si>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</si>
  <si>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</si>
  <si>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</si>
  <si>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</si>
  <si>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</si>
  <si>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</si>
  <si>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</si>
  <si>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</si>
  <si>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</si>
  <si>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</si>
  <si>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</si>
  <si>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</si>
  <si>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</si>
  <si>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</si>
  <si>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</si>
  <si>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</si>
  <si>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</si>
  <si>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</si>
  <si>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</si>
  <si>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</si>
  <si>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</si>
  <si>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</si>
  <si>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</si>
  <si>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</si>
  <si>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</si>
  <si>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</si>
  <si>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</si>
  <si>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</si>
  <si>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</si>
  <si>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</si>
  <si>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</si>
  <si>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</si>
  <si>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</si>
  <si>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</si>
  <si>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</si>
  <si>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</si>
  <si>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</si>
  <si>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</si>
  <si>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</si>
  <si>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</si>
  <si>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</si>
  <si>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</si>
  <si>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</si>
  <si>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</si>
  <si>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</si>
  <si>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</si>
  <si>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</si>
  <si>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</si>
  <si>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</si>
  <si>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</si>
  <si>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</si>
  <si>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</si>
  <si>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</si>
  <si>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</si>
  <si>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</si>
  <si>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</si>
  <si>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</si>
  <si>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</si>
  <si>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</si>
  <si>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</si>
  <si>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</si>
  <si>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</si>
  <si>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</si>
  <si>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</si>
  <si>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</si>
  <si>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</si>
  <si>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</si>
  <si>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</si>
  <si>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</si>
  <si>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</si>
  <si>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</si>
  <si>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</si>
  <si>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</si>
  <si>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</si>
  <si>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</si>
  <si>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</si>
  <si>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</si>
  <si>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</si>
  <si>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</si>
  <si>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</si>
  <si>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</si>
  <si>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</si>
  <si>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</si>
  <si>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</si>
  <si>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</si>
  <si>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</si>
  <si>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</si>
  <si>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</si>
  <si>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</si>
  <si>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</si>
  <si>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</si>
  <si>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</si>
  <si>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</si>
  <si>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</si>
  <si>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</si>
  <si>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</si>
  <si>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</si>
  <si>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</si>
  <si>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</si>
  <si>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</si>
  <si>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</si>
  <si>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</si>
  <si>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</si>
  <si>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</si>
  <si>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</si>
  <si>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</si>
  <si>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</si>
  <si>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</si>
  <si>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</si>
  <si>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</si>
  <si>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</si>
  <si>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</si>
  <si>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</si>
  <si>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</si>
  <si>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</si>
  <si>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</si>
  <si>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</si>
  <si>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</si>
  <si>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</si>
  <si>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</si>
  <si>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</si>
  <si>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</si>
  <si>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</si>
  <si>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</si>
  <si>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</si>
  <si>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</si>
  <si>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</si>
  <si>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</si>
  <si>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</si>
  <si>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</si>
  <si>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</si>
  <si>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</si>
  <si>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</si>
  <si>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</si>
  <si>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</si>
  <si>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</si>
  <si>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</si>
  <si>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</si>
  <si>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</si>
  <si>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</si>
  <si>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</si>
  <si>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</si>
  <si>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</si>
  <si>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</si>
  <si>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</si>
  <si>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</si>
  <si>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</si>
  <si>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</si>
  <si>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</si>
  <si>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</si>
  <si>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</si>
  <si>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</si>
  <si>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</si>
  <si>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</si>
  <si>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</si>
  <si>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</si>
  <si>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</si>
  <si>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</si>
  <si>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</si>
  <si>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</si>
  <si>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</si>
  <si>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</si>
  <si>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</si>
  <si>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</si>
  <si>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</si>
  <si>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</si>
  <si>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</si>
  <si>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</si>
  <si>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</si>
  <si>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</si>
  <si>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</si>
  <si>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</si>
  <si>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</si>
  <si>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</si>
  <si>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</si>
  <si>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</si>
  <si>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</si>
  <si>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</si>
  <si>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</si>
  <si>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</si>
  <si>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</si>
  <si>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</si>
  <si>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</si>
  <si>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</si>
  <si>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</si>
  <si>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</si>
  <si>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</si>
  <si>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</si>
  <si>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</si>
  <si>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</si>
  <si>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</si>
  <si>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</si>
  <si>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</si>
  <si>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</si>
  <si>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</si>
  <si>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</si>
  <si>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</si>
  <si>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</si>
  <si>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</si>
  <si>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</si>
  <si>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</si>
  <si>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</si>
  <si>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</si>
  <si>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</si>
  <si>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</si>
  <si>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</si>
  <si>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</si>
  <si>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</si>
  <si>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</si>
  <si>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</si>
  <si>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</si>
  <si>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</si>
  <si>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</si>
  <si>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</si>
  <si>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</si>
  <si>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</si>
  <si>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</si>
  <si>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</si>
  <si>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</si>
  <si>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</si>
  <si>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</si>
  <si>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</si>
  <si>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</si>
  <si>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</si>
  <si>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</si>
  <si>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</si>
  <si>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</si>
  <si>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</si>
  <si>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</si>
  <si>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</si>
  <si>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</si>
  <si>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</si>
  <si>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</si>
  <si>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</si>
  <si>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</si>
  <si>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</si>
  <si>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</si>
  <si>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</si>
  <si>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</si>
  <si>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</si>
  <si>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</si>
  <si>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</si>
  <si>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</si>
  <si>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</si>
  <si>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</si>
  <si>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</si>
  <si>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</si>
  <si>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</si>
  <si>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</si>
  <si>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</si>
  <si>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</si>
  <si>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</si>
  <si>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</si>
  <si>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</si>
  <si>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</si>
  <si>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</si>
  <si>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</si>
  <si>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</si>
  <si>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</si>
  <si>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</si>
  <si>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</si>
  <si>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</si>
  <si>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</si>
  <si>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</si>
  <si>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</si>
  <si>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</si>
  <si>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</si>
  <si>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</si>
  <si>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</si>
  <si>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</si>
  <si>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</si>
  <si>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</si>
  <si>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</si>
  <si>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</si>
  <si>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</si>
  <si>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</si>
  <si>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</si>
  <si>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</si>
  <si>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</si>
  <si>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</si>
  <si>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</si>
  <si>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</si>
  <si>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</si>
  <si>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</si>
  <si>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</si>
  <si>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</si>
  <si>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</si>
  <si>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</si>
  <si>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</si>
  <si>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</si>
  <si>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</si>
  <si>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</si>
  <si>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</si>
  <si>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</si>
  <si>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</si>
  <si>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</si>
  <si>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</si>
  <si>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</si>
  <si>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</si>
  <si>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</si>
  <si>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</si>
  <si>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</si>
  <si>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</si>
  <si>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</si>
  <si>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</si>
  <si>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</si>
  <si>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</si>
  <si>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</si>
  <si>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</si>
  <si>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</si>
  <si>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</si>
  <si>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</si>
  <si>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</si>
  <si>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</si>
  <si>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</si>
  <si>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</si>
  <si>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</si>
  <si>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</si>
  <si>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</si>
  <si>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</si>
  <si>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</si>
  <si>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</si>
  <si>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</si>
  <si>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</si>
  <si>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</si>
  <si>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</si>
  <si>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</si>
  <si>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</si>
  <si>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</si>
  <si>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</si>
  <si>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</si>
  <si>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</si>
  <si>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</si>
  <si>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</si>
  <si>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</si>
  <si>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</si>
  <si>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</si>
  <si>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</si>
  <si>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</si>
  <si>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</si>
  <si>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</si>
  <si>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</si>
  <si>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</si>
  <si>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</si>
  <si>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</si>
  <si>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</si>
  <si>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</si>
  <si>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</si>
  <si>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</si>
  <si>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</si>
  <si>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</si>
  <si>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</si>
  <si>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</si>
  <si>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</si>
  <si>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</si>
  <si>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</si>
  <si>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</si>
  <si>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</si>
  <si>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</si>
  <si>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</si>
  <si>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</si>
  <si>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</si>
  <si>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</si>
  <si>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</si>
  <si>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</si>
  <si>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</si>
  <si>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</si>
  <si>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</si>
  <si>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</si>
  <si>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</si>
  <si>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</si>
  <si>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</si>
  <si>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</si>
  <si>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</si>
  <si>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</si>
  <si>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</si>
  <si>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</si>
  <si>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</si>
  <si>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</si>
  <si>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</si>
  <si>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</si>
  <si>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</si>
  <si>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</si>
  <si>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</si>
  <si>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</si>
  <si>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</si>
  <si>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</si>
  <si>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</si>
  <si>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</si>
  <si>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</si>
  <si>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</si>
  <si>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</si>
  <si>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</si>
  <si>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</si>
  <si>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</si>
  <si>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</si>
  <si>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</si>
  <si>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</si>
  <si>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</si>
  <si>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</si>
  <si>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</si>
  <si>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</si>
  <si>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</si>
  <si>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</si>
  <si>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</si>
  <si>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</si>
  <si>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</si>
  <si>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</si>
  <si>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</si>
  <si>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</si>
  <si>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</si>
  <si>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</si>
  <si>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</si>
  <si>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</si>
  <si>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</si>
  <si>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</si>
  <si>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</si>
  <si>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</si>
  <si>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</si>
  <si>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</si>
  <si>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</si>
  <si>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</si>
  <si>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</si>
  <si>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</si>
  <si>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</si>
  <si>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</si>
  <si>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</si>
  <si>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</si>
  <si>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</si>
  <si>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</si>
  <si>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</si>
  <si>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</si>
  <si>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</si>
  <si>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</si>
  <si>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</si>
  <si>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</si>
  <si>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</si>
  <si>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</si>
  <si>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</si>
  <si>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</si>
  <si>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</si>
  <si>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</si>
  <si>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</si>
  <si>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</si>
  <si>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</si>
  <si>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</si>
  <si>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</si>
  <si>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</si>
  <si>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</si>
  <si>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</si>
  <si>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</si>
  <si>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</si>
  <si>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</si>
  <si>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</si>
  <si>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</si>
  <si>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</si>
  <si>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</si>
  <si>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</si>
  <si>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</si>
  <si>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</si>
  <si>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</si>
  <si>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</si>
  <si>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</si>
  <si>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</si>
  <si>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</si>
  <si>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</si>
  <si>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</si>
  <si>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</si>
  <si>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</si>
  <si>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</si>
  <si>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</si>
  <si>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</si>
  <si>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</si>
  <si>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</si>
  <si>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</si>
  <si>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</si>
  <si>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</si>
  <si>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</si>
  <si>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</si>
  <si>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</si>
  <si>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</si>
  <si>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</si>
  <si>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</si>
  <si>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</si>
  <si>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</si>
  <si>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</si>
  <si>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</si>
  <si>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</si>
  <si>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</si>
  <si>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</si>
  <si>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</si>
  <si>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</si>
  <si>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</si>
  <si>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</si>
  <si>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</si>
  <si>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</si>
  <si>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</si>
  <si>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</si>
  <si>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</si>
  <si>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</si>
  <si>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</si>
  <si>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</si>
  <si>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</si>
  <si>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</si>
  <si>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</si>
  <si>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</si>
  <si>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</si>
  <si>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</si>
  <si>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</si>
  <si>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</si>
  <si>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</si>
  <si>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</si>
  <si>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</si>
  <si>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</si>
  <si>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</si>
  <si>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</si>
  <si>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</si>
  <si>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</si>
  <si>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</si>
  <si>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</si>
  <si>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</si>
  <si>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</si>
  <si>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</si>
  <si>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</si>
  <si>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</si>
  <si>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</si>
  <si>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</si>
  <si>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</si>
  <si>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</si>
  <si>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</si>
  <si>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</si>
  <si>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</si>
  <si>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</si>
  <si>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</si>
  <si>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</si>
  <si>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</si>
  <si>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</si>
  <si>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</si>
  <si>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</si>
  <si>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</si>
  <si>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</si>
  <si>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</si>
  <si>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</si>
  <si>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</si>
  <si>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</si>
  <si>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</si>
  <si>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</si>
  <si>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</si>
  <si>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</si>
  <si>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</si>
  <si>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</si>
  <si>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</si>
  <si>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</si>
  <si>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</si>
  <si>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</si>
  <si>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</si>
  <si>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</si>
  <si>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</si>
  <si>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</si>
  <si>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</si>
  <si>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</si>
  <si>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</si>
  <si>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</si>
  <si>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</si>
  <si>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</si>
  <si>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</si>
  <si>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</si>
  <si>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</si>
  <si>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</si>
  <si>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</si>
  <si>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</si>
  <si>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</si>
  <si>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</si>
  <si>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</si>
  <si>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</si>
  <si>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</si>
  <si>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</si>
  <si>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</si>
  <si>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</si>
  <si>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</si>
  <si>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</si>
  <si>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</si>
  <si>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</si>
  <si>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</si>
  <si>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</si>
  <si>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</si>
  <si>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</si>
  <si>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</si>
  <si>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</si>
  <si>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</si>
  <si>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</si>
  <si>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</si>
  <si>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</si>
  <si>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</si>
  <si>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</si>
  <si>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</si>
  <si>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</si>
  <si>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</si>
  <si>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</si>
  <si>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</si>
  <si>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</si>
  <si>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</si>
  <si>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</si>
  <si>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</si>
  <si>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</si>
  <si>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</si>
  <si>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</si>
  <si>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</si>
  <si>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</si>
  <si>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</si>
  <si>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</si>
  <si>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</si>
  <si>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</si>
  <si>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</si>
  <si>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</si>
  <si>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</si>
  <si>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</si>
  <si>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</si>
  <si>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</si>
  <si>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</si>
  <si>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</si>
  <si>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</si>
  <si>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</si>
  <si>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</si>
  <si>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</si>
  <si>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</si>
  <si>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</si>
  <si>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</si>
  <si>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</si>
  <si>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</si>
  <si>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</si>
  <si>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</si>
  <si>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</si>
  <si>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</si>
  <si>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</si>
  <si>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</si>
  <si>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</si>
  <si>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</si>
  <si>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</si>
  <si>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</si>
  <si>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</si>
  <si>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</si>
  <si>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</si>
  <si>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</si>
  <si>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</si>
  <si>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</si>
  <si>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</si>
  <si>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</si>
  <si>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</si>
  <si>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</si>
  <si>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</si>
  <si>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</si>
  <si>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</si>
  <si>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</si>
  <si>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</si>
  <si>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</si>
  <si>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</si>
  <si>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</si>
  <si>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</si>
  <si>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</si>
  <si>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</si>
  <si>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</si>
  <si>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</si>
  <si>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</si>
  <si>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</si>
  <si>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</si>
  <si>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</si>
  <si>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</si>
  <si>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</si>
  <si>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</si>
  <si>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</si>
  <si>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</si>
  <si>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</si>
  <si>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</si>
  <si>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</si>
  <si>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</si>
  <si>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</si>
  <si>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</si>
  <si>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</si>
  <si>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</si>
  <si>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</si>
  <si>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</si>
  <si>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</si>
  <si>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</si>
  <si>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</si>
  <si>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</si>
  <si>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</si>
  <si>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</si>
  <si>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</si>
  <si>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</si>
  <si>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</si>
  <si>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</si>
  <si>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</si>
  <si>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</si>
  <si>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</si>
  <si>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</si>
  <si>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</si>
  <si>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</si>
  <si>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</si>
  <si>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</si>
  <si>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</si>
  <si>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</si>
  <si>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</si>
  <si>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</si>
  <si>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</si>
  <si>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</si>
  <si>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</si>
  <si>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</si>
  <si>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</si>
  <si>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</si>
  <si>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</si>
  <si>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</si>
  <si>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</si>
  <si>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</si>
  <si>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</si>
  <si>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</si>
  <si>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</si>
  <si>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</si>
  <si>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</si>
  <si>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</si>
  <si>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</si>
  <si>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</si>
  <si>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</si>
  <si>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</si>
  <si>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</si>
  <si>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</si>
  <si>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</si>
  <si>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</si>
  <si>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</si>
  <si>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</si>
  <si>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</si>
  <si>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</si>
  <si>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</si>
  <si>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</si>
  <si>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</si>
  <si>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</si>
  <si>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</si>
  <si>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</si>
  <si>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</si>
  <si>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</si>
  <si>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</si>
  <si>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</si>
  <si>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</si>
  <si>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</si>
  <si>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</si>
  <si>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</si>
  <si>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</si>
  <si>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</si>
  <si>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</si>
  <si>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</si>
  <si>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</si>
  <si>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</si>
  <si>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</si>
  <si>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</si>
  <si>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</si>
  <si>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</si>
  <si>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</si>
  <si>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</si>
  <si>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</si>
  <si>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</si>
  <si>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</si>
  <si>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</si>
  <si>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</si>
  <si>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</si>
  <si>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</si>
  <si>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</si>
  <si>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</si>
  <si>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</si>
  <si>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</si>
  <si>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</si>
  <si>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</si>
  <si>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</si>
  <si>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</si>
  <si>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</si>
  <si>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</si>
  <si>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</si>
  <si>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</si>
  <si>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</si>
  <si>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</si>
  <si>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</si>
  <si>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</si>
  <si>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</si>
  <si>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</si>
  <si>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</si>
  <si>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</si>
  <si>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</si>
  <si>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</si>
  <si>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</si>
  <si>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</si>
  <si>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</si>
  <si>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</si>
  <si>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</si>
  <si>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</si>
  <si>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</si>
  <si>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</si>
  <si>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</si>
  <si>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</si>
  <si>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</si>
  <si>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</si>
  <si>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</si>
  <si>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</si>
  <si>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</si>
  <si>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</si>
  <si>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</si>
  <si>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</si>
  <si>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</si>
  <si>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</si>
  <si>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</si>
  <si>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</si>
  <si>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</si>
  <si>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</si>
  <si>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</si>
  <si>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</si>
  <si>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</si>
  <si>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</si>
  <si>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</si>
  <si>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</si>
  <si>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</si>
  <si>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</si>
  <si>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</si>
  <si>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</si>
  <si>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</si>
  <si>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</si>
  <si>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</si>
  <si>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</si>
  <si>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</si>
  <si>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</si>
  <si>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</si>
  <si>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</si>
  <si>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</si>
  <si>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</si>
  <si>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</si>
  <si>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</si>
  <si>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</si>
  <si>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</si>
  <si>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</si>
  <si>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</si>
  <si>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</si>
  <si>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</si>
  <si>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</si>
  <si>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</si>
  <si>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</si>
  <si>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</si>
  <si>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</si>
  <si>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</si>
  <si>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</si>
  <si>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</si>
  <si>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</si>
  <si>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</si>
  <si>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</si>
  <si>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</si>
  <si>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</si>
  <si>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</si>
  <si>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</si>
  <si>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</si>
  <si>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</si>
  <si>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</si>
  <si>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</si>
  <si>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</si>
  <si>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</si>
  <si>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</si>
  <si>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</si>
  <si>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</si>
  <si>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</si>
  <si>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</si>
  <si>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</si>
  <si>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</si>
  <si>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</si>
  <si>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</si>
  <si>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</si>
  <si>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</si>
  <si>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</si>
  <si>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</si>
  <si>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</si>
  <si>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</si>
  <si>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</si>
  <si>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</si>
  <si>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</si>
  <si>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</si>
  <si>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</si>
  <si>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</si>
  <si>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</si>
  <si>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</si>
  <si>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</si>
  <si>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</si>
  <si>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</si>
  <si>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</si>
  <si>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</si>
  <si>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</si>
  <si>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</si>
  <si>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</si>
  <si>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</si>
  <si>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</si>
  <si>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</si>
  <si>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</si>
  <si>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</si>
  <si>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</si>
  <si>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</si>
  <si>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</si>
  <si>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</si>
  <si>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</si>
  <si>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</si>
  <si>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</si>
  <si>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</si>
  <si>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</si>
  <si>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</si>
  <si>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</si>
  <si>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</si>
  <si>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</si>
  <si>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</si>
  <si>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</si>
  <si>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</si>
  <si>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</si>
  <si>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</si>
  <si>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</si>
  <si>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</si>
  <si>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</si>
  <si>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</si>
  <si>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</si>
  <si>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</si>
  <si>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</si>
  <si>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</si>
  <si>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</si>
  <si>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</si>
  <si>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</si>
  <si>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</si>
  <si>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</si>
  <si>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</si>
  <si>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</si>
  <si>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</si>
  <si>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</si>
  <si>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</si>
  <si>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</si>
  <si>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</si>
  <si>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</si>
  <si>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</si>
  <si>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</si>
  <si>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</si>
  <si>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</si>
  <si>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</si>
  <si>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</si>
  <si>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</si>
  <si>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</si>
  <si>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</si>
  <si>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</si>
  <si>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</si>
  <si>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</si>
  <si>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</si>
  <si>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</si>
  <si>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</si>
  <si>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</si>
  <si>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</si>
  <si>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</si>
  <si>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</si>
  <si>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</si>
  <si>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</si>
  <si>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</si>
  <si>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</si>
  <si>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</si>
  <si>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</si>
  <si>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</si>
  <si>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</si>
  <si>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</si>
  <si>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</si>
  <si>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</si>
  <si>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</si>
  <si>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</si>
  <si>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</si>
  <si>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</si>
  <si>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</si>
  <si>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</si>
  <si>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</si>
  <si>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</si>
  <si>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</si>
  <si>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</si>
  <si>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</si>
  <si>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</si>
  <si>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</si>
  <si>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</si>
  <si>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</si>
  <si>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</si>
  <si>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</si>
  <si>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</si>
  <si>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</si>
  <si>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</si>
  <si>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</si>
  <si>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</si>
  <si>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</si>
  <si>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</si>
  <si>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</si>
  <si>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</si>
  <si>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</si>
  <si>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</si>
  <si>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</si>
  <si>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</si>
  <si>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</si>
  <si>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</si>
  <si>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</si>
  <si>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</si>
  <si>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</si>
  <si>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</si>
  <si>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</si>
  <si>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</si>
  <si>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</si>
  <si>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</si>
  <si>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</si>
  <si>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</si>
  <si>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</si>
  <si>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</si>
  <si>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</si>
  <si>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</si>
  <si>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</si>
  <si>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</si>
  <si>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</si>
  <si>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</si>
  <si>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</si>
  <si>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</si>
  <si>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</si>
  <si>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</si>
  <si>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</si>
  <si>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</si>
  <si>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</si>
  <si>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</si>
  <si>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</si>
  <si>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</si>
  <si>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</si>
  <si>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</si>
  <si>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</si>
  <si>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</si>
  <si>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</si>
  <si>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</si>
  <si>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</si>
  <si>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</si>
  <si>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</si>
  <si>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</si>
  <si>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</si>
  <si>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</si>
  <si>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</si>
  <si>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</si>
  <si>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</si>
  <si>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</si>
  <si>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</si>
  <si>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</si>
  <si>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</si>
  <si>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</si>
  <si>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</si>
  <si>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</si>
  <si>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</si>
  <si>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</si>
  <si>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</si>
  <si>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</si>
  <si>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</si>
  <si>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</si>
  <si>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</si>
  <si>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</si>
  <si>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</si>
  <si>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</si>
  <si>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</si>
  <si>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</si>
  <si>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</si>
  <si>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</si>
  <si>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</si>
  <si>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</si>
  <si>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</si>
  <si>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</si>
  <si>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</si>
  <si>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</si>
  <si>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</si>
  <si>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</si>
  <si>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</si>
  <si>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</si>
  <si>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</si>
  <si>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</si>
  <si>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</si>
  <si>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</si>
  <si>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</si>
  <si>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</si>
  <si>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</si>
  <si>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</si>
  <si>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</si>
  <si>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</si>
  <si>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</si>
  <si>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</si>
  <si>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</si>
  <si>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</si>
  <si>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</si>
  <si>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</si>
  <si>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</si>
  <si>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</si>
  <si>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</si>
  <si>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</si>
  <si>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</si>
  <si>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</si>
  <si>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</si>
  <si>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</si>
  <si>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</si>
  <si>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</si>
  <si>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</si>
  <si>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</si>
  <si>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</si>
  <si>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</si>
  <si>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</si>
  <si>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</si>
  <si>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</si>
  <si>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</si>
  <si>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</si>
  <si>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</si>
  <si>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</si>
  <si>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</si>
  <si>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</si>
  <si>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</si>
  <si>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</si>
  <si>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</si>
  <si>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</si>
  <si>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</si>
  <si>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</si>
  <si>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</si>
  <si>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</si>
  <si>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</si>
  <si>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</si>
  <si>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</si>
  <si>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</si>
  <si>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</si>
  <si>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</si>
  <si>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</si>
  <si>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</si>
  <si>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</si>
  <si>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</si>
  <si>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</si>
  <si>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</si>
  <si>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</si>
  <si>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</si>
  <si>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</si>
  <si>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</si>
  <si>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</si>
  <si>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</si>
  <si>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</si>
  <si>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</si>
  <si>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</si>
  <si>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</si>
  <si>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</si>
  <si>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</si>
  <si>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</si>
  <si>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</si>
  <si>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</si>
  <si>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</si>
  <si>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</si>
  <si>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</si>
  <si>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</si>
  <si>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</si>
  <si>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</si>
  <si>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</si>
  <si>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</si>
  <si>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</si>
  <si>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</si>
  <si>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</si>
  <si>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</si>
  <si>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</si>
  <si>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</si>
  <si>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</si>
  <si>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</si>
  <si>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</si>
  <si>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</si>
  <si>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</si>
  <si>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</si>
  <si>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</si>
  <si>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</si>
  <si>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</si>
  <si>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</si>
  <si>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</si>
  <si>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</si>
  <si>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</si>
  <si>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</si>
  <si>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</si>
  <si>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</si>
  <si>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</si>
  <si>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</si>
  <si>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</si>
  <si>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</si>
  <si>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</si>
  <si>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</si>
  <si>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</si>
  <si>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</si>
  <si>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</si>
  <si>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</si>
  <si>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</si>
  <si>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</si>
  <si>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</si>
  <si>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</si>
  <si>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</si>
  <si>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</si>
  <si>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</si>
  <si>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</si>
  <si>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</si>
  <si>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</si>
  <si>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</si>
  <si>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</si>
  <si>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</si>
  <si>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</si>
  <si>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</si>
  <si>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</si>
  <si>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</si>
  <si>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</si>
  <si>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</si>
  <si>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</si>
  <si>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</si>
  <si>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</si>
  <si>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</si>
  <si>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</si>
  <si>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</si>
  <si>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</si>
  <si>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</si>
  <si>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</si>
  <si>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</si>
  <si>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</si>
  <si>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</si>
  <si>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</si>
  <si>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</si>
  <si>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</si>
  <si>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</si>
  <si>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</si>
  <si>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</si>
  <si>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</si>
  <si>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</si>
  <si>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</si>
  <si>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</si>
  <si>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</si>
  <si>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</si>
  <si>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</si>
  <si>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</si>
  <si>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</si>
  <si>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</si>
  <si>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</si>
  <si>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</si>
  <si>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</si>
  <si>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</si>
  <si>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</si>
  <si>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</si>
  <si>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</si>
  <si>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</si>
  <si>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</si>
  <si>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</si>
  <si>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</si>
  <si>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</si>
  <si>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</si>
  <si>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</si>
  <si>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</si>
  <si>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</si>
  <si>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</si>
  <si>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</si>
  <si>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</si>
  <si>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</si>
  <si>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</si>
  <si>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</si>
  <si>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</si>
  <si>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</si>
  <si>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</si>
  <si>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</si>
  <si>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</si>
  <si>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</si>
  <si>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</si>
  <si>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</si>
  <si>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</si>
  <si>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</si>
  <si>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</si>
  <si>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</si>
  <si>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</si>
  <si>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</si>
  <si>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</si>
  <si>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</si>
  <si>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</si>
  <si>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</si>
  <si>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</si>
  <si>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</si>
  <si>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</si>
  <si>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</si>
  <si>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</si>
  <si>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</si>
  <si>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</si>
  <si>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</si>
  <si>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</si>
  <si>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</si>
  <si>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</si>
  <si>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</si>
  <si>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</si>
  <si>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</si>
  <si>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</si>
  <si>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</si>
  <si>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</si>
  <si>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</si>
  <si>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</si>
  <si>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</si>
  <si>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</si>
  <si>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</si>
  <si>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</si>
  <si>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</si>
  <si>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</si>
  <si>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</si>
  <si>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</si>
  <si>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</si>
  <si>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</si>
  <si>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</si>
  <si>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</si>
  <si>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</si>
  <si>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</si>
  <si>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</si>
  <si>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</si>
  <si>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</si>
  <si>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</si>
  <si>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</si>
  <si>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</si>
  <si>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</si>
  <si>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</si>
  <si>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</si>
  <si>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</si>
  <si>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</si>
  <si>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</si>
  <si>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</si>
  <si>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</si>
  <si>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</si>
  <si>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</si>
  <si>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</si>
  <si>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</si>
  <si>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</si>
  <si>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</si>
  <si>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</si>
  <si>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</si>
  <si>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</si>
  <si>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</si>
  <si>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</si>
  <si>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</si>
  <si>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</si>
  <si>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</si>
  <si>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</si>
  <si>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</si>
  <si>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</si>
  <si>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</si>
  <si>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</si>
  <si>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</si>
  <si>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</si>
  <si>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</si>
  <si>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</si>
  <si>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</si>
  <si>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</si>
  <si>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</si>
  <si>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</si>
  <si>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</si>
  <si>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</si>
  <si>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</si>
  <si>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</si>
  <si>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</si>
  <si>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</si>
  <si>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</si>
  <si>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</si>
  <si>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</si>
  <si>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</si>
  <si>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</si>
  <si>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</si>
  <si>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</si>
  <si>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</si>
  <si>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</si>
  <si>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</si>
  <si>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</si>
  <si>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</si>
  <si>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</si>
  <si>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</si>
  <si>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</si>
  <si>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</si>
  <si>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</si>
  <si>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</si>
  <si>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</si>
  <si>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</si>
  <si>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</si>
  <si>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</si>
  <si>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</si>
  <si>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</si>
  <si>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</si>
  <si>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</si>
  <si>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</si>
  <si>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</si>
  <si>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</si>
  <si>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</si>
  <si>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</si>
  <si>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</si>
  <si>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</si>
  <si>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</si>
  <si>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</si>
  <si>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</si>
  <si>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</si>
  <si>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</si>
  <si>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</si>
  <si>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</si>
  <si>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</si>
  <si>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</si>
  <si>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</si>
  <si>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</si>
  <si>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</si>
  <si>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</si>
  <si>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</si>
  <si>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</si>
  <si>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</si>
  <si>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</si>
  <si>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</si>
  <si>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</si>
  <si>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</si>
  <si>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</si>
  <si>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</si>
  <si>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</si>
  <si>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</si>
  <si>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</si>
  <si>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</si>
  <si>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</si>
  <si>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</si>
  <si>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</si>
  <si>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</si>
  <si>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</si>
  <si>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</si>
  <si>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</si>
  <si>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</si>
  <si>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</si>
  <si>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</si>
  <si>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</si>
  <si>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</si>
  <si>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</si>
  <si>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</si>
  <si>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</si>
  <si>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</si>
  <si>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</si>
  <si>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</si>
  <si>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</si>
  <si>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</si>
  <si>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</si>
  <si>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</si>
  <si>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</si>
  <si>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</si>
  <si>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</si>
  <si>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</si>
  <si>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</si>
  <si>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</si>
  <si>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</si>
  <si>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</si>
  <si>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</si>
  <si>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</si>
  <si>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</si>
  <si>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</si>
  <si>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</si>
  <si>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</si>
  <si>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</si>
  <si>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</si>
  <si>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</si>
  <si>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</si>
  <si>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</si>
  <si>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</si>
  <si>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</si>
  <si>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</si>
  <si>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</si>
  <si>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</si>
  <si>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</si>
  <si>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</si>
  <si>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</si>
  <si>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</si>
  <si>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</si>
  <si>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</si>
  <si>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</si>
  <si>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</si>
  <si>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</si>
  <si>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</si>
  <si>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</si>
  <si>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</si>
  <si>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</si>
  <si>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</si>
  <si>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</si>
  <si>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</si>
  <si>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</si>
  <si>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</si>
  <si>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</si>
  <si>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</si>
  <si>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</si>
  <si>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</si>
  <si>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</si>
  <si>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</si>
  <si>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</si>
  <si>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</si>
  <si>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</si>
  <si>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</si>
  <si>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</si>
  <si>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</si>
  <si>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</si>
  <si>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</si>
  <si>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</si>
  <si>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</si>
  <si>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</si>
  <si>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</si>
  <si>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</si>
  <si>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</si>
  <si>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</si>
  <si>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</si>
  <si>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</si>
  <si>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</si>
  <si>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</si>
  <si>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</si>
  <si>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</si>
  <si>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</si>
  <si>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</si>
  <si>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</si>
  <si>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</si>
  <si>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</si>
  <si>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</si>
  <si>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</si>
  <si>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</si>
  <si>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</si>
  <si>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</si>
  <si>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</si>
  <si>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</si>
  <si>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</si>
  <si>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</si>
  <si>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</si>
  <si>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</si>
  <si>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</si>
  <si>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</si>
  <si>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</si>
  <si>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</si>
  <si>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</si>
  <si>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</si>
  <si>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</si>
  <si>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</si>
  <si>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</si>
  <si>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</si>
  <si>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</si>
  <si>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</si>
  <si>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</si>
  <si>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</si>
  <si>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</si>
  <si>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</si>
  <si>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</si>
  <si>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</si>
  <si>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</si>
  <si>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</si>
  <si>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</si>
  <si>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</si>
  <si>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</si>
  <si>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</si>
  <si>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</si>
  <si>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</si>
  <si>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</si>
  <si>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</si>
  <si>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</si>
  <si>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</si>
  <si>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</si>
  <si>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</si>
  <si>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</si>
  <si>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</si>
  <si>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</si>
  <si>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</si>
  <si>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</si>
  <si>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</si>
  <si>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</si>
  <si>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</si>
  <si>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</si>
  <si>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</si>
  <si>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</si>
  <si>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</si>
  <si>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</si>
  <si>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</si>
  <si>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</si>
  <si>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</si>
  <si>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</si>
  <si>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</si>
  <si>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</si>
  <si>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</si>
  <si>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</si>
  <si>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</si>
  <si>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</si>
  <si>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</si>
  <si>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</si>
  <si>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</si>
  <si>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</si>
  <si>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</si>
  <si>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</si>
  <si>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</si>
  <si>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</si>
  <si>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</si>
  <si>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</si>
  <si>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</si>
  <si>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</si>
  <si>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</si>
  <si>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</si>
  <si>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</si>
  <si>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</si>
  <si>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</si>
  <si>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</si>
  <si>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</si>
  <si>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</si>
  <si>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</si>
  <si>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</si>
  <si>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</si>
  <si>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</si>
  <si>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</si>
  <si>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</si>
  <si>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</si>
  <si>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</si>
  <si>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</si>
  <si>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</si>
  <si>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</si>
  <si>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</si>
  <si>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</si>
  <si>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</si>
  <si>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</si>
  <si>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</si>
  <si>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</si>
  <si>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</si>
  <si>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</si>
  <si>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</si>
  <si>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</si>
  <si>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</si>
  <si>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</si>
  <si>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</si>
  <si>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</si>
  <si>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</si>
  <si>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</si>
  <si>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</si>
  <si>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</si>
  <si>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</si>
  <si>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</si>
  <si>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</si>
  <si>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</si>
  <si>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</si>
  <si>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</si>
  <si>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</si>
  <si>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</si>
  <si>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</si>
  <si>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</si>
  <si>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</si>
  <si>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</si>
  <si>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</si>
  <si>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</si>
  <si>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</si>
  <si>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</si>
  <si>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</si>
  <si>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</si>
  <si>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</si>
  <si>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</si>
  <si>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</si>
  <si>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</si>
  <si>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</si>
  <si>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</si>
  <si>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</si>
  <si>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</si>
  <si>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</si>
  <si>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</si>
  <si>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</si>
  <si>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</si>
  <si>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</si>
  <si>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</si>
  <si>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</si>
  <si>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</si>
  <si>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</si>
  <si>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</si>
  <si>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</si>
  <si>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</si>
  <si>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</si>
  <si>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</si>
  <si>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</si>
  <si>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</si>
  <si>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</si>
  <si>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</si>
  <si>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</si>
  <si>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</si>
  <si>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</si>
  <si>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</si>
  <si>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</si>
  <si>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</si>
  <si>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</si>
  <si>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</si>
  <si>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</si>
  <si>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</si>
  <si>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</si>
  <si>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</si>
  <si>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</si>
  <si>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</si>
  <si>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</si>
  <si>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</si>
  <si>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</si>
  <si>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</si>
  <si>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</si>
  <si>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</si>
  <si>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</si>
  <si>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</si>
  <si>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</si>
  <si>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</si>
  <si>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</si>
  <si>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</si>
  <si>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</si>
  <si>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</si>
  <si>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</si>
  <si>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</si>
  <si>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</si>
  <si>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</si>
  <si>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</si>
  <si>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</si>
  <si>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</si>
  <si>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</si>
  <si>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</si>
  <si>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</si>
  <si>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</si>
  <si>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</si>
  <si>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</si>
  <si>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</si>
  <si>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</si>
  <si>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</si>
  <si>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</si>
  <si>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</si>
  <si>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</si>
  <si>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</si>
  <si>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</si>
  <si>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</si>
  <si>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</si>
  <si>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</si>
  <si>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</si>
  <si>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</si>
  <si>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</si>
  <si>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</si>
  <si>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</si>
  <si>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</si>
  <si>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</si>
  <si>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</si>
  <si>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</si>
  <si>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</si>
  <si>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</si>
  <si>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</si>
  <si>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</si>
  <si>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</si>
  <si>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</si>
  <si>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</si>
  <si>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</si>
  <si>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</si>
  <si>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</si>
  <si>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</si>
  <si>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</si>
  <si>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</si>
  <si>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</si>
  <si>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</si>
  <si>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</si>
  <si>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</si>
  <si>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</si>
  <si>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</si>
  <si>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</si>
  <si>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</si>
  <si>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</si>
  <si>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</si>
  <si>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</si>
  <si>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</si>
  <si>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</si>
  <si>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</si>
  <si>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</si>
  <si>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</si>
  <si>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</si>
  <si>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</si>
  <si>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</si>
  <si>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</si>
  <si>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</si>
  <si>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</si>
  <si>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</si>
  <si>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</si>
  <si>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</si>
  <si>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</si>
  <si>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</si>
  <si>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</si>
  <si>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</si>
  <si>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</si>
  <si>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</si>
  <si>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</si>
  <si>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</si>
  <si>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</si>
  <si>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</si>
  <si>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</si>
  <si>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</si>
  <si>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</si>
  <si>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</si>
  <si>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</si>
  <si>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</si>
  <si>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</si>
  <si>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</si>
  <si>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</si>
  <si>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</si>
  <si>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</si>
  <si>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</si>
  <si>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</si>
  <si>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</si>
  <si>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</si>
  <si>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</si>
  <si>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</si>
  <si>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</si>
  <si>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</si>
  <si>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</si>
  <si>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</si>
  <si>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</si>
  <si>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</si>
  <si>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</si>
  <si>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</si>
  <si>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</si>
  <si>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</si>
  <si>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</si>
  <si>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</si>
  <si>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</si>
  <si>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</si>
  <si>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</si>
  <si>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</si>
  <si>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</si>
  <si>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</si>
  <si>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</si>
  <si>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</si>
  <si>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</si>
  <si>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</si>
  <si>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</si>
  <si>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</si>
  <si>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</si>
  <si>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</si>
  <si>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</si>
  <si>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</si>
  <si>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</si>
  <si>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</si>
  <si>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</si>
  <si>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</si>
  <si>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</si>
  <si>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</si>
  <si>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</si>
  <si>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</si>
  <si>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</si>
  <si>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</si>
  <si>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</si>
  <si>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</si>
  <si>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</si>
  <si>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</si>
  <si>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</si>
  <si>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</si>
  <si>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</si>
  <si>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</si>
  <si>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</si>
  <si>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</si>
  <si>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</si>
  <si>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</si>
  <si>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</si>
  <si>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</si>
  <si>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</si>
  <si>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</si>
  <si>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</si>
  <si>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</si>
  <si>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</si>
  <si>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</si>
  <si>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</si>
  <si>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</si>
  <si>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</si>
  <si>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</si>
  <si>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</si>
  <si>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</si>
  <si>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</si>
  <si>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</si>
  <si>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</si>
  <si>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</si>
  <si>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</si>
  <si>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</si>
  <si>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</si>
  <si>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</si>
  <si>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</si>
  <si>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</si>
  <si>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</si>
  <si>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</si>
  <si>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</si>
  <si>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</si>
  <si>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</si>
  <si>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</si>
  <si>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</si>
  <si>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</si>
  <si>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</si>
  <si>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</si>
  <si>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</si>
  <si>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</si>
  <si>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</si>
  <si>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</si>
  <si>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</si>
  <si>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</si>
  <si>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</si>
  <si>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</si>
  <si>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</si>
  <si>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</si>
  <si>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</si>
  <si>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</si>
  <si>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</si>
  <si>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</si>
  <si>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</si>
  <si>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</si>
  <si>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</si>
  <si>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</si>
  <si>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</si>
  <si>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</si>
  <si>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</si>
  <si>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</si>
  <si>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</si>
  <si>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</si>
  <si>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</si>
  <si>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</si>
  <si>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</si>
  <si>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</si>
  <si>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</si>
  <si>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</si>
  <si>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</si>
  <si>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</si>
  <si>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</si>
  <si>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</si>
  <si>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</si>
  <si>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</si>
  <si>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</si>
  <si>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</si>
  <si>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</si>
  <si>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</si>
  <si>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</si>
  <si>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</si>
  <si>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</si>
  <si>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</si>
  <si>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</si>
  <si>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</si>
  <si>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</si>
  <si>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</si>
  <si>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</si>
  <si>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</si>
  <si>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</si>
  <si>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</si>
  <si>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</si>
  <si>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</si>
  <si>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</si>
  <si>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</si>
  <si>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</si>
  <si>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</si>
  <si>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</si>
  <si>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</si>
  <si>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</si>
  <si>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</si>
  <si>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</si>
  <si>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</si>
  <si>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</si>
  <si>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</si>
  <si>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</si>
  <si>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</si>
  <si>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</si>
  <si>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</si>
  <si>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</si>
  <si>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</si>
  <si>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</si>
  <si>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</si>
  <si>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</si>
  <si>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</si>
  <si>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</si>
  <si>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</si>
  <si>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</si>
  <si>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</si>
  <si>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</si>
  <si>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</si>
  <si>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</si>
  <si>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</si>
  <si>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</si>
  <si>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</si>
  <si>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</si>
  <si>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</si>
  <si>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</si>
  <si>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</si>
  <si>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</si>
  <si>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</si>
  <si>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</si>
  <si>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</si>
  <si>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</si>
  <si>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</si>
  <si>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</si>
  <si>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</si>
  <si>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</si>
  <si>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</si>
  <si>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</si>
  <si>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</si>
  <si>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</si>
  <si>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</si>
  <si>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</si>
  <si>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</si>
  <si>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</si>
  <si>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</si>
  <si>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</si>
  <si>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</si>
  <si>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</si>
  <si>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</si>
  <si>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</si>
  <si>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</si>
  <si>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</si>
  <si>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</si>
  <si>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</si>
  <si>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</si>
  <si>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</si>
  <si>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</si>
  <si>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</si>
  <si>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</si>
  <si>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</si>
  <si>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</si>
  <si>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</si>
  <si>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</si>
  <si>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</si>
  <si>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</si>
  <si>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</si>
  <si>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</si>
  <si>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</si>
  <si>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</si>
  <si>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</si>
  <si>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</si>
  <si>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</si>
  <si>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</si>
  <si>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</si>
  <si>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</si>
  <si>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</si>
  <si>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</si>
  <si>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</si>
  <si>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</si>
  <si>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</si>
  <si>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</si>
  <si>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</si>
  <si>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</si>
  <si>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</si>
  <si>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</si>
  <si>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</si>
  <si>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</si>
  <si>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</si>
  <si>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</si>
  <si>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</si>
  <si>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</si>
  <si>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</si>
  <si>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</si>
  <si>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</si>
  <si>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</si>
  <si>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</si>
  <si>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</si>
  <si>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</si>
  <si>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</si>
  <si>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</si>
  <si>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</si>
  <si>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</si>
  <si>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</si>
  <si>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</si>
  <si>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</si>
  <si>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</si>
  <si>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</si>
  <si>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</si>
  <si>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</si>
  <si>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</si>
  <si>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</si>
  <si>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</si>
  <si>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</si>
  <si>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</si>
  <si>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</si>
  <si>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</si>
  <si>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</si>
  <si>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</si>
  <si>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</si>
  <si>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</si>
  <si>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</si>
  <si>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</si>
  <si>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</si>
  <si>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</si>
  <si>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</si>
  <si>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</si>
  <si>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</si>
  <si>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</si>
  <si>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</si>
  <si>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</si>
  <si>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</si>
  <si>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</si>
  <si>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</si>
  <si>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</si>
  <si>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</si>
  <si>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</si>
  <si>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</si>
  <si>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</si>
  <si>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</si>
  <si>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</si>
  <si>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</si>
  <si>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</si>
  <si>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</si>
  <si>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</si>
  <si>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</si>
  <si>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</si>
  <si>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</si>
  <si>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</si>
  <si>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</si>
  <si>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</si>
  <si>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</si>
  <si>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</si>
  <si>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</si>
  <si>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</si>
  <si>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</si>
  <si>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</si>
  <si>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</si>
  <si>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</si>
  <si>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</si>
  <si>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</si>
  <si>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</si>
  <si>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</si>
  <si>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</si>
  <si>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</si>
  <si>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</si>
  <si>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</si>
  <si>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</si>
  <si>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</si>
  <si>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</si>
  <si>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</si>
  <si>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</si>
  <si>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</si>
  <si>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</si>
  <si>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</si>
  <si>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</si>
  <si>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</si>
  <si>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</si>
  <si>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</si>
  <si>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</si>
  <si>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</si>
  <si>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</si>
  <si>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</si>
  <si>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</si>
  <si>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</si>
  <si>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</si>
  <si>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</si>
  <si>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</si>
  <si>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</si>
  <si>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</si>
  <si>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</si>
  <si>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</si>
  <si>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</si>
  <si>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</si>
  <si>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</si>
  <si>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</si>
  <si>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</si>
  <si>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</si>
  <si>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</si>
  <si>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</si>
  <si>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</si>
  <si>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</si>
  <si>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</si>
  <si>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</si>
  <si>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</si>
  <si>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</si>
  <si>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</si>
  <si>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</si>
  <si>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</si>
  <si>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</si>
  <si>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</si>
  <si>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</si>
  <si>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</si>
  <si>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</si>
  <si>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</si>
  <si>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</si>
  <si>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</si>
  <si>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</si>
  <si>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</si>
  <si>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</si>
  <si>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</si>
  <si>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</si>
  <si>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</si>
  <si>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</si>
  <si>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</si>
  <si>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</si>
  <si>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</si>
  <si>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</si>
  <si>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</si>
  <si>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</si>
  <si>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</si>
  <si>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</si>
  <si>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</si>
  <si>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</si>
  <si>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</si>
  <si>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</si>
  <si>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</si>
  <si>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</si>
  <si>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</si>
  <si>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</si>
  <si>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</si>
  <si>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</si>
  <si>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</si>
  <si>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</si>
  <si>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</si>
  <si>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</si>
  <si>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</si>
  <si>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</si>
  <si>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</si>
  <si>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</si>
  <si>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</si>
  <si>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</si>
  <si>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</si>
  <si>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</si>
  <si>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</si>
  <si>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</si>
  <si>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</si>
  <si>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</si>
  <si>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</si>
  <si>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</si>
  <si>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</si>
  <si>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</si>
  <si>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</si>
  <si>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</si>
  <si>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</si>
  <si>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</si>
  <si>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</si>
  <si>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</si>
  <si>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</si>
  <si>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</si>
  <si>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</si>
  <si>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</si>
  <si>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</si>
  <si>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</si>
  <si>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</si>
  <si>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</si>
  <si>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</si>
  <si>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</si>
  <si>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</si>
  <si>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</si>
  <si>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</si>
  <si>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</si>
  <si>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</si>
  <si>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</si>
  <si>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</si>
  <si>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</si>
  <si>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</si>
  <si>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</si>
  <si>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</si>
  <si>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</si>
  <si>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</si>
  <si>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</si>
  <si>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</si>
  <si>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</si>
  <si>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</si>
  <si>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</si>
  <si>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</si>
  <si>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</si>
  <si>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</si>
  <si>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</si>
  <si>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</si>
  <si>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</si>
  <si>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</si>
  <si>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</si>
  <si>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</si>
  <si>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</si>
  <si>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</si>
  <si>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</si>
  <si>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</si>
  <si>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</si>
  <si>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</si>
  <si>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</si>
  <si>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</si>
  <si>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</si>
  <si>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</si>
  <si>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</si>
  <si>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</si>
  <si>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</si>
  <si>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</si>
  <si>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</si>
  <si>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</si>
  <si>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</si>
  <si>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</si>
  <si>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</si>
  <si>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</si>
  <si>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</si>
  <si>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</si>
  <si>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</si>
  <si>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</si>
  <si>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</si>
  <si>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</si>
  <si>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</si>
  <si>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</si>
  <si>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</si>
  <si>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</si>
  <si>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</si>
  <si>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</si>
  <si>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</si>
  <si>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</si>
  <si>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</si>
  <si>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</si>
  <si>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</si>
  <si>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</si>
  <si>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</si>
  <si>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</si>
  <si>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</si>
  <si>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</si>
  <si>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</si>
  <si>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</si>
  <si>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</si>
  <si>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</si>
  <si>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</si>
  <si>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</si>
  <si>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</si>
  <si>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</si>
  <si>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</si>
  <si>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</si>
  <si>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</si>
  <si>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</si>
  <si>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</si>
  <si>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</si>
  <si>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</si>
  <si>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</si>
  <si>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</si>
  <si>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</si>
  <si>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</si>
  <si>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</si>
  <si>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</si>
  <si>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</si>
  <si>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</si>
  <si>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</si>
  <si>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</si>
  <si>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</si>
  <si>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</si>
  <si>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</si>
  <si>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</si>
  <si>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</si>
  <si>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</si>
  <si>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</si>
  <si>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</si>
  <si>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</si>
  <si>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</si>
  <si>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</si>
  <si>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</si>
  <si>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</si>
  <si>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</si>
  <si>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</si>
  <si>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</si>
  <si>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</si>
  <si>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</si>
  <si>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</si>
  <si>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</si>
  <si>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</si>
  <si>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</si>
  <si>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</si>
  <si>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</si>
  <si>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</si>
  <si>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</si>
  <si>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</si>
  <si>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</si>
  <si>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</si>
  <si>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</si>
  <si>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</si>
  <si>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</si>
  <si>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</si>
  <si>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</si>
  <si>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</si>
  <si>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</si>
  <si>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</si>
  <si>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</si>
  <si>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</si>
  <si>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</si>
  <si>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</si>
  <si>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</si>
  <si>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</si>
  <si>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</si>
  <si>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</si>
  <si>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</si>
  <si>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</si>
  <si>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</si>
  <si>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</si>
  <si>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</si>
  <si>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</si>
  <si>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</si>
  <si>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</si>
  <si>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</si>
  <si>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</si>
  <si>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</si>
  <si>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</si>
  <si>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</si>
  <si>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</si>
  <si>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</si>
  <si>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</si>
  <si>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</si>
  <si>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</si>
  <si>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</si>
  <si>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</si>
  <si>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</si>
  <si>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</si>
  <si>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</si>
  <si>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</si>
  <si>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</si>
  <si>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</si>
  <si>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</si>
  <si>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</si>
  <si>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</si>
  <si>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</si>
  <si>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</si>
  <si>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</si>
  <si>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</si>
  <si>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</si>
  <si>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</si>
  <si>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</si>
  <si>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</si>
  <si>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</si>
  <si>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</si>
  <si>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</si>
  <si>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</si>
  <si>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</si>
  <si>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</si>
  <si>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</si>
  <si>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</si>
  <si>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</si>
  <si>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</si>
  <si>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</si>
  <si>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</si>
  <si>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</si>
  <si>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</si>
  <si>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</si>
  <si>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</si>
  <si>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</si>
  <si>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</si>
  <si>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</si>
  <si>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</si>
  <si>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</si>
  <si>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</si>
  <si>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</si>
  <si>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</si>
  <si>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</si>
  <si>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</si>
  <si>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</si>
  <si>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</si>
  <si>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</si>
  <si>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</si>
  <si>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</si>
  <si>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</si>
  <si>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</si>
  <si>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</si>
  <si>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</si>
  <si>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</si>
  <si>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</si>
  <si>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</si>
  <si>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</si>
  <si>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</si>
  <si>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</si>
  <si>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</si>
  <si>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</si>
  <si>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</si>
  <si>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</si>
  <si>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</si>
  <si>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</si>
  <si>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</si>
  <si>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</si>
  <si>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</si>
  <si>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</si>
  <si>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</si>
  <si>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</si>
  <si>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</si>
  <si>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</si>
  <si>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</si>
  <si>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</si>
  <si>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</si>
  <si>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</si>
  <si>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</si>
  <si>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</si>
  <si>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</si>
  <si>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</si>
  <si>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</si>
  <si>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</si>
  <si>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</si>
  <si>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</si>
  <si>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</si>
  <si>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</si>
  <si>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</si>
  <si>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</si>
  <si>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</si>
  <si>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</si>
  <si>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</si>
  <si>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</si>
  <si>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</si>
  <si>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</si>
  <si>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</si>
  <si>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</si>
  <si>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</si>
  <si>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</si>
  <si>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</si>
  <si>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</si>
  <si>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</si>
  <si>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</si>
  <si>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</si>
  <si>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</si>
  <si>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</si>
  <si>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</si>
  <si>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</si>
  <si>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</si>
  <si>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</si>
  <si>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</si>
  <si>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</si>
  <si>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</si>
  <si>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</si>
  <si>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</si>
  <si>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</si>
  <si>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</si>
  <si>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</si>
  <si>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</si>
  <si>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</si>
  <si>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</si>
  <si>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</si>
  <si>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</si>
  <si>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</si>
  <si>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</si>
  <si>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</si>
  <si>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</si>
  <si>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</si>
  <si>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</si>
  <si>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</si>
  <si>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</si>
  <si>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</si>
  <si>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</si>
  <si>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</si>
  <si>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</si>
  <si>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</si>
  <si>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</si>
  <si>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</si>
  <si>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</si>
  <si>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</si>
  <si>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</si>
  <si>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</si>
  <si>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</si>
  <si>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</si>
  <si>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</si>
  <si>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</si>
  <si>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</si>
  <si>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</si>
  <si>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</si>
  <si>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</si>
  <si>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</si>
  <si>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</si>
  <si>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</si>
  <si>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</si>
  <si>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</si>
  <si>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</si>
  <si>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</si>
  <si>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</si>
  <si>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</si>
  <si>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</si>
  <si>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</si>
  <si>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</si>
  <si>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</si>
  <si>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</si>
  <si>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</si>
  <si>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</si>
  <si>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</si>
  <si>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</si>
  <si>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</si>
  <si>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</si>
  <si>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</si>
  <si>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</si>
  <si>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</si>
  <si>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</si>
  <si>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</si>
  <si>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</si>
  <si>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</si>
  <si>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</si>
  <si>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</si>
  <si>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</si>
  <si>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</si>
  <si>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</si>
  <si>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</si>
  <si>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</si>
  <si>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</si>
  <si>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</si>
  <si>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</si>
  <si>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</si>
  <si>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</si>
  <si>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</si>
  <si>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</si>
  <si>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</si>
  <si>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</si>
  <si>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</si>
  <si>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</si>
  <si>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</si>
  <si>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</si>
  <si>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</si>
  <si>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</si>
  <si>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</si>
  <si>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</si>
  <si>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</si>
  <si>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</si>
  <si>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</si>
  <si>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</si>
  <si>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</si>
  <si>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</si>
  <si>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</si>
  <si>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</si>
  <si>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</si>
  <si>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</si>
  <si>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</si>
  <si>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</si>
  <si>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PCM-20251022-00001108</t>
  </si>
  <si>
    <t>Critical</t>
  </si>
  <si>
    <t xml:space="preserve">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</si>
  <si>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</si>
  <si>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</si>
  <si>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</si>
  <si>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</si>
  <si>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</si>
  <si>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</si>
  <si>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</si>
  <si>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</si>
  <si>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</si>
  <si>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</si>
  <si>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</si>
  <si>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</si>
  <si>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</si>
  <si>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</si>
  <si>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</si>
  <si>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</si>
  <si>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</si>
  <si>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</si>
  <si>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</si>
  <si>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</si>
  <si>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</si>
  <si>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</si>
  <si>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</si>
  <si>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</si>
  <si>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</si>
  <si>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</si>
  <si>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</si>
  <si>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</si>
  <si>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</si>
  <si>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</si>
  <si>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</si>
  <si>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</si>
  <si>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</si>
  <si>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</si>
  <si>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</si>
  <si>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</si>
  <si>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</si>
  <si>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</si>
  <si>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</si>
  <si>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</si>
  <si>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</si>
  <si>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</si>
  <si>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</si>
  <si>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</si>
  <si>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</si>
  <si>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</si>
  <si>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</si>
  <si>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</si>
  <si>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</si>
  <si>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</si>
  <si>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</si>
  <si>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</si>
  <si>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</si>
  <si>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</si>
  <si>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</si>
  <si>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</si>
  <si>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</si>
  <si>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</si>
  <si>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</si>
  <si>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</si>
  <si>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</si>
  <si>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</si>
  <si>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</si>
  <si>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</si>
  <si>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</si>
  <si>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</si>
  <si>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</si>
  <si>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</si>
  <si>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</si>
  <si>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</si>
  <si>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</si>
  <si>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</si>
  <si>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</si>
  <si>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</si>
  <si>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</si>
  <si>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</si>
  <si>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</si>
  <si>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</si>
  <si>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</si>
  <si>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</si>
  <si>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</si>
  <si>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</si>
  <si>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</si>
  <si>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</si>
  <si>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</si>
  <si>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PCM-20251022-00001024</t>
  </si>
  <si>
    <t>Team at site TS</t>
  </si>
  <si>
    <t>PCM-20251022-00001005</t>
  </si>
  <si>
    <t>025-10-22 10:19:00</t>
  </si>
  <si>
    <t>ETA 90 min</t>
  </si>
  <si>
    <t>PCM-20251022-00001105</t>
  </si>
  <si>
    <t>Traffic Jam team need 45Min</t>
  </si>
  <si>
    <t>riy2332</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</si>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</sst>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74" dataDxfId="173" headerRowBorderDxfId="171" tableBorderDxfId="172" totalsRowBorderDxfId="170">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6" totalsRowShown="0" headerRowDxfId="157" dataDxfId="156" headerRowBorderDxfId="154" tableBorderDxfId="155" totalsRowBorderDxfId="153">
  <autoFilter ref="A1:CJ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6" totalsRowShown="0" headerRowDxfId="64" dataDxfId="63" headerRowBorderDxfId="61" tableBorderDxfId="62">
  <autoFilter ref="A1:L11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8" totalsRowShown="0" headerRowDxfId="31" dataDxfId="30" headerRowBorderDxfId="28" tableBorderDxfId="29">
  <autoFilter ref="A1:L5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8" totalsRowShown="0" headerRowDxfId="15" dataDxfId="14" headerRowBorderDxfId="12" tableBorderDxfId="13">
  <autoFilter ref="A1:L1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289.58519884259294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9.0902104166671052</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21035</v>
      </c>
      <c r="E4" s="137" t="s">
        <v>39003</v>
      </c>
      <c r="F4" s="138">
        <v>45952.490798611114</v>
      </c>
      <c r="G4" s="139">
        <f ca="1">IFERROR(NOW()-F4,"")</f>
        <v>4.2826157405215781E-2</v>
      </c>
      <c r="H4" s="138">
        <v>45952.485844907409</v>
      </c>
      <c r="I4" s="136" t="str">
        <f>IFERROR(VLOOKUP(D4,DB!A:F,6,0),"")</f>
        <v>Power Cube</v>
      </c>
      <c r="J4" s="136" t="str">
        <f>IFERROR(VLOOKUP(D4,DB!A:G,7,0),"")</f>
        <v>Vandalized+Good</v>
      </c>
      <c r="K4" s="140" t="s">
        <v>39004</v>
      </c>
      <c r="L4" s="141" t="str">
        <f>IFERROR(VLOOKUP(D4,DB!A:I,9,0),"")</f>
        <v>Latis</v>
      </c>
    </row>
    <row r="5" spans="1:15" ht="15" customHeight="1">
      <c r="A5" s="135"/>
      <c r="B5" s="136" t="str">
        <f>IFERROR(VLOOKUP(D5,DB!A:K,11,0),"")</f>
        <v/>
      </c>
      <c r="C5" s="136"/>
      <c r="D5" s="136"/>
      <c r="E5" s="137"/>
      <c r="F5" s="138"/>
      <c r="G5" s="139">
        <f ca="1">IFERROR(NOW()-F5,"")</f>
        <v>45952.533624768519</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45952.533624768519</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45952.533624768519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45952.533624768519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45952.533624768519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45952.533624768519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45952.533624768519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45952.533624768519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45952.533624768519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45952.533624768519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45952.533624768519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45952.533624768519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45952.533624768519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45952.533624768519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45952.533624768519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45952.533624768519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45952.533624768519</v>
      </c>
      <c r="H21" s="138"/>
      <c r="I21" s="136" t="str">
        <f>IFERROR(VLOOKUP(D21,DB!A:F,6,0),"")</f>
        <v/>
      </c>
      <c r="J21" s="136" t="str">
        <f>IFERROR(VLOOKUP(D21,DB!A:G,7,0),"")</f>
        <v/>
      </c>
      <c r="K21" s="140"/>
      <c r="L21" s="141" t="str">
        <f>IFERROR(VLOOKUP(D21,DB!A:I,9,0),"")</f>
        <v/>
      </c>
    </row>
    <row r="22" spans="1:12" ht="15" customHeight="1">
      <c r="A22" s="147"/>
      <c r="B22" s="148" t="str">
        <f>IFERROR(VLOOKUP(D22,DB!A:K,11,0),"")</f>
        <v/>
      </c>
      <c r="C22" s="148"/>
      <c r="D22" s="148"/>
      <c r="E22" s="149"/>
      <c r="F22" s="150"/>
      <c r="G22" s="151">
        <f ca="1">IFERROR(NOW()-F22,"")</f>
        <v>45952.533624768519</v>
      </c>
      <c r="H22" s="150"/>
      <c r="I22" s="148" t="str">
        <f>IFERROR(VLOOKUP(D22,DB!A:F,6,0),"")</f>
        <v/>
      </c>
      <c r="J22" s="148" t="str">
        <f>IFERROR(VLOOKUP(D22,DB!A:G,7,0),"")</f>
        <v/>
      </c>
      <c r="K22" s="152"/>
      <c r="L22" s="153" t="str">
        <f>IFERROR(VLOOKUP(D22,DB!A:I,9,0),"")</f>
        <v/>
      </c>
    </row>
    <row r="23" spans="1:12" ht="15" customHeight="1">
      <c r="A23" s="135"/>
      <c r="B23" s="136" t="str">
        <f>IFERROR(VLOOKUP(D23,DB!A:K,11,0),"")</f>
        <v/>
      </c>
      <c r="C23" s="136"/>
      <c r="D23" s="136"/>
      <c r="E23" s="137"/>
      <c r="F23" s="138"/>
      <c r="G23" s="139">
        <f ca="1">IFERROR(NOW()-F23,"")</f>
        <v>45952.533624768519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45952.533624768519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45952.533624768519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45952.533624768519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45952.533624768519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45952.533624768519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45952.533624768519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45952.533624768519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45952.533624768519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45952.533624768519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45952.533624768519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45952.533624768519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45952.533624768519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45952.533624768519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45952.533624768519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45952.533624768519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45952.533624768519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45952.533624768519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45952.533624768519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45952.533624768519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45952.533624768519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45952.533624768519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45952.533624768519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45952.533624768519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45952.533624768519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45952.533624768519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45952.533624768519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45952.533624768519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45952.533624768519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45952.533624768519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45952.533624768519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45952.533624768519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45952.533624768519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45952.533624768519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45952.533624768519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45952.533624768519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45952.533624768519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45952.533624768519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45952.533624768519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45952.533624768519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45952.533624768519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45952.533624768519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45952.533624768519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45952.533624768519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45952.533624768519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45952.533624768519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45952.533624768519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45952.533624768519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45952.533624768519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45952.533624768519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45952.533624768519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45952.533624768519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45952.533624768519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45952.533624768519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45952.533624768519</v>
      </c>
      <c r="H77" s="138"/>
      <c r="I77" s="136" t="str">
        <f>IFERROR(VLOOKUP(D77,DB!A:F,6,0),"")</f>
        <v/>
      </c>
      <c r="J77" s="136" t="str">
        <f>IFERROR(VLOOKUP(D77,DB!A:G,7,0),"")</f>
        <v/>
      </c>
      <c r="K77" s="140"/>
      <c r="L77" s="141" t="str">
        <f>IFERROR(VLOOKUP(D77,DB!A:I,9,0),"")</f>
        <v/>
      </c>
    </row>
    <row r="78" spans="1:12" ht="15" customHeight="1">
      <c r="A78" s="147"/>
      <c r="B78" s="148" t="str">
        <f>IFERROR(VLOOKUP(D78,DB!A:K,11,0),"")</f>
        <v/>
      </c>
      <c r="C78" s="148"/>
      <c r="D78" s="148"/>
      <c r="E78" s="149"/>
      <c r="F78" s="150"/>
      <c r="G78" s="151">
        <f ca="1">IFERROR(NOW()-F78,"")</f>
        <v>45952.533624768519</v>
      </c>
      <c r="H78" s="150"/>
      <c r="I78" s="148" t="str">
        <f>IFERROR(VLOOKUP(D78,DB!A:F,6,0),"")</f>
        <v/>
      </c>
      <c r="J78" s="148" t="str">
        <f>IFERROR(VLOOKUP(D78,DB!A:G,7,0),"")</f>
        <v/>
      </c>
      <c r="K78" s="152"/>
      <c r="L78" s="153" t="str">
        <f>IFERROR(VLOOKUP(D78,DB!A:I,9,0),"")</f>
        <v/>
      </c>
    </row>
  </sheetData>
  <customSheetViews>
    <customSheetView guid="{F6042A99-DD27-4453-835D-0834D95730CC}" filter="1" showAutoFilter="1">
      <pageMargins left="0" right="0" top="0" bottom="0" header="0" footer="0"/>
      <autoFilter ref="B1:M1" xr:uid="{3649D30B-0476-4C56-83D8-0AADAA3464FC}"/>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6"/>
  <sheetViews>
    <sheetView tabSelected="1" workbookViewId="0">
      <selection activeCell="D12" sqref="D12"/>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39005</v>
      </c>
      <c r="N1" s="91" t="s">
        <v>39006</v>
      </c>
      <c r="O1" s="91" t="s">
        <v>39007</v>
      </c>
      <c r="P1" s="91" t="s">
        <v>39008</v>
      </c>
      <c r="Q1" s="91" t="s">
        <v>39009</v>
      </c>
      <c r="R1" s="91" t="s">
        <v>39010</v>
      </c>
      <c r="S1" s="91" t="s">
        <v>39011</v>
      </c>
      <c r="T1" s="91" t="s">
        <v>39012</v>
      </c>
      <c r="U1" s="91" t="s">
        <v>39013</v>
      </c>
      <c r="V1" s="91" t="s">
        <v>39014</v>
      </c>
      <c r="W1" s="91" t="s">
        <v>39015</v>
      </c>
      <c r="X1" s="91" t="s">
        <v>39016</v>
      </c>
      <c r="Y1" s="91" t="s">
        <v>39017</v>
      </c>
      <c r="Z1" s="91" t="s">
        <v>39018</v>
      </c>
      <c r="AA1" s="91" t="s">
        <v>39019</v>
      </c>
      <c r="AB1" s="91" t="s">
        <v>39020</v>
      </c>
      <c r="AC1" s="91" t="s">
        <v>39021</v>
      </c>
      <c r="AD1" s="91" t="s">
        <v>39022</v>
      </c>
      <c r="AE1" s="91" t="s">
        <v>39023</v>
      </c>
      <c r="AF1" s="91" t="s">
        <v>39024</v>
      </c>
      <c r="AG1" s="91" t="s">
        <v>39025</v>
      </c>
      <c r="AH1" s="91" t="s">
        <v>39026</v>
      </c>
      <c r="AI1" s="91" t="s">
        <v>39027</v>
      </c>
      <c r="AJ1" s="91" t="s">
        <v>39028</v>
      </c>
      <c r="AK1" s="91" t="s">
        <v>39029</v>
      </c>
      <c r="AL1" s="91" t="s">
        <v>39030</v>
      </c>
      <c r="AM1" s="91" t="s">
        <v>39031</v>
      </c>
      <c r="AN1" s="91" t="s">
        <v>39032</v>
      </c>
      <c r="AO1" s="91" t="s">
        <v>39033</v>
      </c>
      <c r="AP1" s="91" t="s">
        <v>39034</v>
      </c>
      <c r="AQ1" s="91" t="s">
        <v>39035</v>
      </c>
      <c r="AR1" s="91" t="s">
        <v>39036</v>
      </c>
      <c r="AS1" s="91" t="s">
        <v>39037</v>
      </c>
      <c r="AT1" s="91" t="s">
        <v>39038</v>
      </c>
      <c r="AU1" s="91" t="s">
        <v>39039</v>
      </c>
      <c r="AV1" s="91" t="s">
        <v>39040</v>
      </c>
      <c r="AW1" s="91" t="s">
        <v>39041</v>
      </c>
      <c r="AX1" s="91" t="s">
        <v>39042</v>
      </c>
      <c r="AY1" s="91" t="s">
        <v>39043</v>
      </c>
      <c r="AZ1" s="91" t="s">
        <v>39044</v>
      </c>
      <c r="BA1" s="91" t="s">
        <v>39045</v>
      </c>
      <c r="BB1" s="91" t="s">
        <v>39046</v>
      </c>
      <c r="BC1" s="91" t="s">
        <v>39047</v>
      </c>
      <c r="BD1" s="91" t="s">
        <v>39048</v>
      </c>
      <c r="BE1" s="91" t="s">
        <v>39049</v>
      </c>
      <c r="BF1" s="91" t="s">
        <v>39050</v>
      </c>
      <c r="BG1" s="91" t="s">
        <v>39051</v>
      </c>
      <c r="BH1" s="91" t="s">
        <v>39052</v>
      </c>
      <c r="BI1" s="91" t="s">
        <v>39053</v>
      </c>
      <c r="BJ1" s="91" t="s">
        <v>39054</v>
      </c>
      <c r="BK1" s="91" t="s">
        <v>39055</v>
      </c>
      <c r="BL1" s="91" t="s">
        <v>39056</v>
      </c>
      <c r="BM1" s="91" t="s">
        <v>39057</v>
      </c>
      <c r="BN1" s="91" t="s">
        <v>39058</v>
      </c>
      <c r="BO1" s="91" t="s">
        <v>39059</v>
      </c>
      <c r="BP1" s="91" t="s">
        <v>39060</v>
      </c>
      <c r="BQ1" s="91" t="s">
        <v>39061</v>
      </c>
      <c r="BR1" s="91" t="s">
        <v>39062</v>
      </c>
      <c r="BS1" s="91" t="s">
        <v>39063</v>
      </c>
      <c r="BT1" s="91" t="s">
        <v>39064</v>
      </c>
      <c r="BU1" s="91" t="s">
        <v>39065</v>
      </c>
      <c r="BV1" s="91" t="s">
        <v>39066</v>
      </c>
      <c r="BW1" s="91" t="s">
        <v>39067</v>
      </c>
      <c r="BX1" s="91" t="s">
        <v>39068</v>
      </c>
      <c r="BY1" s="91" t="s">
        <v>39069</v>
      </c>
      <c r="BZ1" s="91" t="s">
        <v>39070</v>
      </c>
      <c r="CA1" s="91" t="s">
        <v>39071</v>
      </c>
      <c r="CB1" s="91" t="s">
        <v>39072</v>
      </c>
      <c r="CC1" s="91" t="s">
        <v>39073</v>
      </c>
      <c r="CD1" s="91" t="s">
        <v>39074</v>
      </c>
      <c r="CE1" s="91" t="s">
        <v>39075</v>
      </c>
      <c r="CF1" s="91" t="s">
        <v>39076</v>
      </c>
      <c r="CG1" s="91" t="s">
        <v>39077</v>
      </c>
      <c r="CH1" s="91" t="s">
        <v>39078</v>
      </c>
      <c r="CI1" s="91" t="s">
        <v>39079</v>
      </c>
      <c r="CJ1" s="91" t="s">
        <v>39080</v>
      </c>
    </row>
    <row r="2" spans="1:88" s="71" customFormat="1" ht="31.5" customHeight="1">
      <c r="A2" s="64" t="s">
        <v>39081</v>
      </c>
      <c r="B2" s="64" t="s">
        <v>27</v>
      </c>
      <c r="C2" s="64">
        <v>1</v>
      </c>
      <c r="D2" s="64" t="s">
        <v>19312</v>
      </c>
      <c r="E2" s="88" t="s">
        <v>39003</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145.80654143518768</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127.53378680555761</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8.0378493055541185</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39090</v>
      </c>
      <c r="B6" s="18" t="str">
        <f>IFERROR(VLOOKUP(D6,DB!A:K,11,0),"")</f>
        <v>R2</v>
      </c>
      <c r="C6" s="18">
        <v>3</v>
      </c>
      <c r="D6" s="18" t="s">
        <v>26390</v>
      </c>
      <c r="E6" s="116" t="s">
        <v>38998</v>
      </c>
      <c r="F6" s="117">
        <v>45952.460081018522</v>
      </c>
      <c r="G6" s="118">
        <f ca="1">IFERROR(NOW()-F6,"-")</f>
        <v>7.3543749997043051E-2</v>
      </c>
      <c r="H6" s="117">
        <v>45952.448773148149</v>
      </c>
      <c r="I6" s="18" t="str">
        <f>IFERROR(VLOOKUP(D6,DB!A:F,6,0),"")</f>
        <v>SCECO</v>
      </c>
      <c r="J6" s="18" t="str">
        <f>IFERROR(VLOOKUP(D6,DB!A:G,7,0),"")</f>
        <v>Dead</v>
      </c>
      <c r="K6" s="19" t="s">
        <v>39091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39092</v>
      </c>
      <c r="B7" s="18" t="str">
        <f>IFERROR(VLOOKUP(D7,DB!A:K,11,0),"")</f>
        <v>R2</v>
      </c>
      <c r="C7" s="18">
        <v>1</v>
      </c>
      <c r="D7" s="18" t="s">
        <v>31823</v>
      </c>
      <c r="E7" s="116" t="s">
        <v>38998</v>
      </c>
      <c r="F7" s="117">
        <v>45952.449664351851</v>
      </c>
      <c r="G7" s="118">
        <f ca="1">IFERROR(NOW()-F7,"-")</f>
        <v>8.3960416668560356E-2</v>
      </c>
      <c r="H7" s="117" t="s">
        <v>39093</v>
      </c>
      <c r="I7" s="18" t="str">
        <f>IFERROR(VLOOKUP(D7,DB!A:F,6,0),"")</f>
        <v>SCECO</v>
      </c>
      <c r="J7" s="18" t="str">
        <f>IFERROR(VLOOKUP(D7,DB!A:G,7,0),"")</f>
        <v>Vandalized</v>
      </c>
      <c r="K7" s="19" t="s">
        <v>39094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39095</v>
      </c>
      <c r="B8" s="18" t="str">
        <f>IFERROR(VLOOKUP(D8,DB!A:K,11,0),"")</f>
        <v>R2</v>
      </c>
      <c r="C8" s="18">
        <v>1</v>
      </c>
      <c r="D8" s="18" t="s">
        <v>28697</v>
      </c>
      <c r="E8" s="116" t="s">
        <v>38998</v>
      </c>
      <c r="F8" s="117">
        <v>45952.489062499997</v>
      </c>
      <c r="G8" s="118">
        <f ca="1">IFERROR(NOW()-F8,"-")</f>
        <v>4.456226852198597E-2</v>
      </c>
      <c r="H8" s="117">
        <v>45952.483136574076</v>
      </c>
      <c r="I8" s="18" t="str">
        <f>IFERROR(VLOOKUP(D8,DB!A:F,6,0),"")</f>
        <v>SCECO</v>
      </c>
      <c r="J8" s="18" t="str">
        <f>IFERROR(VLOOKUP(D8,DB!A:G,7,0),"")</f>
        <v>Weak</v>
      </c>
      <c r="K8" s="19" t="s">
        <v>39096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45952.533624768519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45952.533624768519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R2</v>
      </c>
      <c r="C11" s="18"/>
      <c r="D11" s="18" t="s">
        <v>39097</v>
      </c>
      <c r="E11" s="116"/>
      <c r="F11" s="117"/>
      <c r="G11" s="118">
        <f ca="1">IFERROR(NOW()-F11,"-")</f>
        <v>45952.533624768519</v>
      </c>
      <c r="H11" s="117"/>
      <c r="I11" s="18" t="str">
        <f>IFERROR(VLOOKUP(D11,DB!A:F,6,0),"")</f>
        <v>SCECO</v>
      </c>
      <c r="J11" s="18" t="str">
        <f>IFERROR(VLOOKUP(D11,DB!A:G,7,0),"")</f>
        <v>Weak</v>
      </c>
      <c r="K11" s="19"/>
      <c r="L11" s="18" t="str">
        <f>IFERROR(VLOOKUP(D11,DB!A:I,9,0),"")</f>
        <v>Latis</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45952.533624768519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45952.533624768519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45952.533624768519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45952.533624768519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45952.533624768519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45952.533624768519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45952.533624768519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45952.533624768519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45952.533624768519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45952.533624768519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45952.533624768519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45952.533624768519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45952.533624768519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45952.533624768519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45952.533624768519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45952.533624768519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45952.533624768519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45952.533624768519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45952.533624768519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45952.533624768519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45952.533624768519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45952.533624768519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45952.533624768519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45952.533624768519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45952.533624768519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45952.533624768519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45952.533624768519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45952.533624768519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45952.533624768519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45952.533624768519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45952.533624768519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45952.533624768519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45952.533624768519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45952.533624768519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45952.533624768519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45952.533624768519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45952.533624768519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45952.533624768519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45952.533624768519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45952.533624768519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45952.533624768519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45952.533624768519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45952.533624768519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45952.533624768519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45952.533624768519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45952.533624768519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45952.533624768519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45952.533624768519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45952.533624768519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45952.533624768519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45952.533624768519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45952.533624768519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45952.533624768519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45952.533624768519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45952.533624768519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sheetData>
  <dataValidations count="2">
    <dataValidation allowBlank="1" showInputMessage="1" showErrorMessage="1" sqref="E1" xr:uid="{4D935161-CDD3-4592-B877-3FB59C99E142}"/>
    <dataValidation type="list" allowBlank="1" showInputMessage="1" showErrorMessage="1" sqref="E3:E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6"/>
  <sheetViews>
    <sheetView workbookViewId="0">
      <selection activeCell="D6" sqref="D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3" ca="1" si="0">IFERROR(NOW()-F2,"-")</f>
        <v>45952.533624768519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45952.533624768519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45952.533624768519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45952.533624768519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45952.533624768519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45952.533624768519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45952.533624768519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45952.533624768519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45952.533624768519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45952.533624768519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45952.533624768519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45952.533624768519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45952.533624768519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45952.533624768519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45952.533624768519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45952.533624768519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45952.533624768519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45952.533624768519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45952.533624768519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45952.533624768519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45952.533624768519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45952.533624768519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45952.533624768519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45952.533624768519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45952.533624768519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45952.533624768519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45952.533624768519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45952.533624768519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45952.533624768519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45952.533624768519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45952.533624768519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45952.533624768519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ref="G34:G97" ca="1" si="1">IFERROR(NOW()-F34,"-")</f>
        <v>45952.533624768519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45952.533624768519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45952.533624768519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45952.533624768519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45952.533624768519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45952.533624768519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45952.533624768519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45952.533624768519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45952.533624768519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45952.533624768519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45952.533624768519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45952.533624768519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45952.533624768519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45952.533624768519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45952.533624768519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45952.533624768519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45952.533624768519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45952.533624768519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45952.533624768519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45952.533624768519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45952.533624768519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45952.533624768519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45952.533624768519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45952.533624768519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45952.533624768519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45952.533624768519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45952.533624768519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45952.533624768519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45952.533624768519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45952.533624768519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45952.533624768519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45952.533624768519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45952.533624768519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45952.533624768519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45952.533624768519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45952.533624768519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45952.533624768519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45952.533624768519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45952.533624768519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45952.533624768519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45952.533624768519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45952.533624768519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45952.533624768519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45952.533624768519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45952.533624768519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45952.533624768519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45952.533624768519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45952.533624768519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45952.533624768519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45952.533624768519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45952.533624768519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45952.533624768519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45952.533624768519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45952.533624768519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45952.533624768519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45952.533624768519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45952.533624768519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45952.533624768519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45952.533624768519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45952.533624768519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45952.533624768519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45952.533624768519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45952.533624768519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45952.533624768519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ref="G98:G161" ca="1" si="2">IFERROR(NOW()-F98,"-")</f>
        <v>45952.533624768519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45952.533624768519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45952.533624768519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45952.533624768519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45952.533624768519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45952.533624768519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45952.533624768519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45952.533624768519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45952.533624768519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45952.533624768519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45952.533624768519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45952.533624768519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45952.533624768519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45952.533624768519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45952.533624768519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45952.533624768519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45952.533624768519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45952.533624768519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45952.533624768519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45952.533624768519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45952.533624768519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45952.533624768519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45952.533624768519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45952.533624768519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45952.533624768519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45952.533624768519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45952.533624768519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45952.533624768519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45952.533624768519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45952.533624768519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45952.533624768519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45952.533624768519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45952.533624768519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45952.533624768519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45952.533624768519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45952.533624768519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45952.533624768519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45952.533624768519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45952.533624768519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45952.533624768519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45952.533624768519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45952.533624768519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45952.533624768519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45952.533624768519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45952.533624768519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45952.533624768519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45952.533624768519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45952.533624768519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45952.533624768519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45952.533624768519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45952.533624768519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45952.533624768519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45952.533624768519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45952.533624768519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45952.533624768519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45952.533624768519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45952.533624768519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45952.533624768519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45952.533624768519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45952.533624768519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45952.533624768519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45952.533624768519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45952.533624768519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45952.533624768519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ref="G162:G225" ca="1" si="3">IFERROR(NOW()-F162,"-")</f>
        <v>45952.533624768519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45952.533624768519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45952.533624768519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45952.533624768519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45952.533624768519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45952.533624768519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45952.533624768519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45952.533624768519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45952.533624768519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45952.533624768519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45952.533624768519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45952.533624768519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45952.533624768519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45952.533624768519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45952.533624768519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45952.533624768519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45952.533624768519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45952.533624768519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45952.533624768519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45952.533624768519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45952.533624768519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45952.533624768519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45952.533624768519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45952.533624768519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45952.533624768519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45952.533624768519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45952.533624768519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45952.533624768519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45952.533624768519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45952.533624768519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45952.533624768519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45952.533624768519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45952.533624768519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45952.533624768519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45952.533624768519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45952.533624768519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45952.533624768519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45952.533624768519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45952.533624768519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45952.533624768519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45952.533624768519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45952.533624768519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45952.533624768519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45952.533624768519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45952.533624768519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45952.533624768519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45952.533624768519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45952.533624768519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45952.533624768519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45952.533624768519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45952.533624768519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45952.533624768519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45952.533624768519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45952.533624768519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45952.533624768519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45952.533624768519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45952.533624768519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45952.533624768519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45952.533624768519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45952.533624768519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45952.533624768519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45952.533624768519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45952.533624768519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45952.533624768519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ref="G226:G289" ca="1" si="4">IFERROR(NOW()-F226,"-")</f>
        <v>45952.533624768519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45952.533624768519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45952.533624768519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45952.533624768519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45952.533624768519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45952.533624768519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45952.533624768519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45952.533624768519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45952.533624768519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45952.533624768519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45952.533624768519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45952.533624768519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45952.533624768519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45952.533624768519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45952.533624768519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45952.533624768519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45952.533624768519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45952.533624768519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45952.533624768519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45952.533624768519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45952.533624768519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45952.533624768519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45952.533624768519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45952.533624768519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45952.533624768519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45952.533624768519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45952.533624768519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45952.533624768519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45952.533624768519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45952.533624768519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45952.533624768519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45952.533624768519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45952.533624768519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45952.533624768519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45952.533624768519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45952.533624768519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45952.533624768519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45952.533624768519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45952.533624768519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45952.533624768519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45952.533624768519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45952.533624768519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45952.533624768519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45952.533624768519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45952.533624768519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45952.533624768519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45952.533624768519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45952.533624768519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45952.533624768519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45952.533624768519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45952.533624768519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45952.533624768519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45952.533624768519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45952.533624768519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45952.533624768519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45952.533624768519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45952.533624768519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45952.533624768519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45952.533624768519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45952.533624768519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45952.533624768519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45952.533624768519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45952.533624768519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45952.533624768519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ref="G290:G353" ca="1" si="5">IFERROR(NOW()-F290,"-")</f>
        <v>45952.533624768519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45952.533624768519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45952.533624768519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45952.533624768519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45952.533624768519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45952.533624768519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45952.533624768519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45952.533624768519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45952.533624768519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45952.533624768519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45952.533624768519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45952.533624768519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45952.533624768519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45952.533624768519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45952.533624768519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45952.533624768519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45952.533624768519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45952.533624768519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45952.533624768519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45952.533624768519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45952.533624768519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45952.533624768519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45952.533624768519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45952.533624768519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45952.533624768519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45952.533624768519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45952.533624768519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45952.533624768519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45952.533624768519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45952.533624768519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45952.533624768519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45952.533624768519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45952.533624768519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45952.533624768519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45952.533624768519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45952.533624768519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45952.533624768519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45952.533624768519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45952.533624768519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45952.533624768519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45952.533624768519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45952.533624768519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45952.533624768519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45952.533624768519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45952.533624768519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45952.533624768519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45952.533624768519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45952.533624768519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45952.533624768519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45952.533624768519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45952.533624768519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45952.533624768519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45952.533624768519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45952.533624768519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45952.533624768519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45952.533624768519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45952.533624768519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45952.533624768519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45952.533624768519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45952.533624768519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45952.533624768519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45952.533624768519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45952.533624768519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45952.533624768519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ref="G354:G417" ca="1" si="6">IFERROR(NOW()-F354,"-")</f>
        <v>45952.533624768519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45952.533624768519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45952.533624768519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45952.533624768519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45952.533624768519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45952.533624768519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45952.533624768519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45952.533624768519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45952.533624768519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45952.533624768519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45952.533624768519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45952.533624768519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45952.533624768519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45952.533624768519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45952.533624768519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45952.533624768519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45952.533624768519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45952.533624768519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45952.533624768519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45952.533624768519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45952.533624768519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45952.533624768519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45952.533624768519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45952.533624768519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45952.533624768519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45952.533624768519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45952.533624768519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45952.533624768519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45952.533624768519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45952.533624768519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45952.533624768519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45952.533624768519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45952.533624768519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45952.533624768519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45952.533624768519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45952.533624768519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45952.533624768519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45952.533624768519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45952.533624768519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45952.533624768519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45952.533624768519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45952.533624768519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45952.533624768519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45952.533624768519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45952.533624768519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45952.533624768519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45952.533624768519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45952.533624768519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45952.533624768519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45952.533624768519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45952.533624768519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45952.533624768519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45952.533624768519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45952.533624768519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45952.533624768519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45952.533624768519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45952.533624768519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45952.533624768519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45952.533624768519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45952.533624768519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45952.533624768519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45952.533624768519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45952.533624768519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45952.533624768519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ref="G418:G481" ca="1" si="7">IFERROR(NOW()-F418,"-")</f>
        <v>45952.533624768519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45952.533624768519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45952.533624768519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45952.533624768519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45952.533624768519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45952.533624768519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45952.533624768519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45952.533624768519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45952.533624768519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45952.533624768519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45952.533624768519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45952.533624768519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45952.533624768519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45952.533624768519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45952.533624768519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45952.533624768519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45952.533624768519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45952.533624768519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45952.533624768519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45952.533624768519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45952.533624768519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45952.533624768519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45952.533624768519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45952.533624768519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45952.533624768519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45952.533624768519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45952.533624768519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45952.533624768519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45952.533624768519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45952.533624768519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45952.533624768519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45952.533624768519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45952.533624768519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45952.533624768519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45952.533624768519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45952.533624768519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45952.533624768519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45952.533624768519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45952.533624768519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45952.533624768519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45952.533624768519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45952.533624768519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45952.533624768519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45952.533624768519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45952.533624768519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45952.533624768519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45952.533624768519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45952.533624768519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45952.533624768519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45952.533624768519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45952.533624768519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45952.533624768519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45952.533624768519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45952.533624768519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45952.533624768519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45952.533624768519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45952.533624768519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45952.533624768519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45952.533624768519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45952.533624768519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45952.533624768519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45952.533624768519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45952.533624768519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45952.533624768519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ref="G482:G545" ca="1" si="8">IFERROR(NOW()-F482,"-")</f>
        <v>45952.533624768519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45952.533624768519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45952.533624768519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45952.533624768519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45952.533624768519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45952.533624768519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45952.533624768519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45952.533624768519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45952.533624768519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45952.533624768519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45952.533624768519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45952.533624768519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45952.533624768519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45952.533624768519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45952.533624768519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45952.533624768519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45952.533624768519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45952.533624768519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45952.533624768519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45952.533624768519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45952.533624768519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45952.533624768519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45952.533624768519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45952.533624768519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45952.533624768519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45952.533624768519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45952.533624768519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45952.533624768519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45952.533624768519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45952.533624768519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45952.533624768519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45952.533624768519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45952.533624768519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45952.533624768519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45952.533624768519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45952.533624768519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45952.533624768519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45952.533624768519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45952.533624768519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45952.533624768519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45952.533624768519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45952.533624768519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45952.533624768519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45952.533624768519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45952.533624768519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45952.533624768519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45952.533624768519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45952.533624768519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45952.533624768519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45952.533624768519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45952.533624768519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45952.533624768519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45952.533624768519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45952.533624768519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45952.533624768519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45952.533624768519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45952.533624768519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45952.533624768519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45952.533624768519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45952.533624768519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45952.533624768519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45952.533624768519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45952.533624768519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45952.533624768519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ref="G546:G609" ca="1" si="9">IFERROR(NOW()-F546,"-")</f>
        <v>45952.533624768519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45952.533624768519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45952.533624768519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45952.533624768519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45952.533624768519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45952.533624768519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45952.533624768519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45952.533624768519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45952.533624768519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45952.533624768519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45952.533624768519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45952.533624768519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45952.533624768519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45952.533624768519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45952.533624768519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45952.533624768519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45952.533624768519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45952.533624768519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45952.533624768519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45952.533624768519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45952.533624768519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45952.533624768519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45952.533624768519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45952.533624768519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45952.533624768519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45952.533624768519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45952.533624768519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45952.533624768519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45952.533624768519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45952.533624768519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45952.533624768519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45952.533624768519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45952.533624768519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45952.533624768519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45952.533624768519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45952.533624768519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45952.533624768519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45952.533624768519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45952.533624768519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45952.533624768519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45952.533624768519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45952.533624768519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45952.533624768519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45952.533624768519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45952.533624768519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45952.533624768519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45952.533624768519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45952.533624768519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45952.533624768519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45952.533624768519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45952.533624768519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45952.533624768519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45952.533624768519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45952.533624768519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45952.533624768519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45952.533624768519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45952.533624768519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45952.533624768519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45952.533624768519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45952.533624768519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45952.533624768519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45952.533624768519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45952.533624768519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45952.533624768519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ref="G610:G673" ca="1" si="10">IFERROR(NOW()-F610,"-")</f>
        <v>45952.533624768519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45952.533624768519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45952.533624768519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45952.533624768519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45952.533624768519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45952.533624768519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45952.533624768519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45952.533624768519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45952.533624768519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45952.533624768519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45952.533624768519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45952.533624768519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45952.533624768519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45952.533624768519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45952.533624768519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45952.533624768519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45952.533624768519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45952.533624768519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45952.533624768519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45952.533624768519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45952.533624768519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45952.533624768519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45952.533624768519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45952.533624768519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45952.533624768519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45952.533624768519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45952.533624768519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45952.533624768519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45952.533624768519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45952.533624768519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45952.533624768519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45952.533624768519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45952.533624768519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45952.533624768519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45952.533624768519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45952.533624768519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45952.533624768519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45952.533624768519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45952.533624768519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45952.533624768519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45952.533624768519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45952.533624768519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45952.533624768519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45952.533624768519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45952.533624768519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45952.533624768519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45952.533624768519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45952.533624768519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45952.533624768519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45952.533624768519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45952.533624768519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45952.533624768519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45952.533624768519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45952.533624768519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45952.533624768519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45952.533624768519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45952.533624768519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45952.533624768519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45952.533624768519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45952.533624768519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45952.533624768519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45952.533624768519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45952.533624768519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45952.533624768519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ref="G674:G737" ca="1" si="11">IFERROR(NOW()-F674,"-")</f>
        <v>45952.533624768519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45952.533624768519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45952.533624768519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45952.533624768519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45952.533624768519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45952.533624768519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45952.533624768519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45952.533624768519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45952.533624768519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45952.533624768519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45952.533624768519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45952.533624768519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45952.533624768519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45952.533624768519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45952.533624768519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45952.533624768519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45952.533624768519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45952.533624768519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45952.533624768519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45952.533624768519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45952.533624768519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45952.533624768519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45952.533624768519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45952.533624768519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45952.533624768519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45952.533624768519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45952.533624768519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45952.533624768519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45952.533624768519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45952.533624768519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45952.533624768519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45952.533624768519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45952.533624768519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45952.533624768519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45952.533624768519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45952.533624768519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45952.533624768519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45952.533624768519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45952.533624768519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45952.533624768519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45952.533624768519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45952.533624768519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45952.533624768519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45952.533624768519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45952.533624768519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45952.533624768519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45952.533624768519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45952.533624768519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45952.533624768519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45952.533624768519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45952.533624768519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45952.533624768519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45952.533624768519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45952.533624768519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45952.533624768519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45952.533624768519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45952.533624768519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45952.533624768519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45952.533624768519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45952.533624768519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45952.533624768519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45952.533624768519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45952.533624768519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45952.533624768519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ref="G738:G801" ca="1" si="12">IFERROR(NOW()-F738,"-")</f>
        <v>45952.533624768519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45952.533624768519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45952.533624768519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45952.533624768519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45952.533624768519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45952.533624768519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45952.533624768519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45952.533624768519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45952.533624768519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45952.533624768519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45952.533624768519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45952.533624768519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45952.533624768519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45952.533624768519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45952.533624768519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45952.533624768519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45952.533624768519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45952.533624768519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45952.533624768519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45952.533624768519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45952.533624768519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45952.533624768519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45952.533624768519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45952.533624768519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45952.533624768519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45952.533624768519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45952.533624768519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45952.533624768519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45952.533624768519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45952.533624768519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45952.533624768519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45952.533624768519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45952.533624768519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45952.533624768519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45952.533624768519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45952.533624768519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45952.533624768519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45952.533624768519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45952.533624768519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45952.533624768519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45952.533624768519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45952.533624768519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45952.533624768519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45952.533624768519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45952.533624768519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45952.533624768519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45952.533624768519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45952.533624768519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45952.533624768519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45952.533624768519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45952.533624768519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45952.533624768519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45952.533624768519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45952.533624768519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45952.533624768519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45952.533624768519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45952.533624768519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45952.533624768519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45952.533624768519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45952.533624768519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45952.533624768519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45952.533624768519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45952.533624768519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45952.533624768519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ref="G802:G865" ca="1" si="13">IFERROR(NOW()-F802,"-")</f>
        <v>45952.533624768519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45952.533624768519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45952.533624768519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45952.533624768519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45952.533624768519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45952.533624768519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45952.533624768519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45952.533624768519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45952.533624768519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45952.533624768519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45952.533624768519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45952.533624768519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45952.533624768519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45952.533624768519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45952.533624768519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45952.533624768519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45952.533624768519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45952.533624768519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45952.533624768519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45952.533624768519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45952.533624768519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45952.533624768519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45952.533624768519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45952.533624768519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45952.533624768519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45952.533624768519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45952.533624768519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45952.533624768519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45952.533624768519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45952.533624768519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45952.533624768519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45952.533624768519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45952.533624768519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45952.533624768519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45952.533624768519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45952.533624768519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45952.533624768519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45952.533624768519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45952.533624768519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45952.533624768519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45952.533624768519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45952.533624768519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45952.533624768519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45952.533624768519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45952.533624768519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45952.533624768519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45952.533624768519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45952.533624768519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45952.533624768519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45952.533624768519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45952.533624768519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45952.533624768519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45952.533624768519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45952.533624768519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45952.533624768519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45952.533624768519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45952.533624768519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45952.533624768519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45952.533624768519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45952.533624768519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45952.533624768519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45952.533624768519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45952.533624768519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45952.533624768519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ref="G866:G929" ca="1" si="14">IFERROR(NOW()-F866,"-")</f>
        <v>45952.533624768519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45952.533624768519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45952.533624768519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45952.533624768519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45952.533624768519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45952.533624768519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45952.533624768519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45952.533624768519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45952.533624768519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45952.533624768519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45952.533624768519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45952.533624768519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45952.533624768519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45952.533624768519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45952.533624768519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45952.533624768519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45952.533624768519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45952.533624768519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45952.533624768519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45952.533624768519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45952.533624768519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45952.533624768519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45952.533624768519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45952.533624768519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45952.533624768519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45952.533624768519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45952.533624768519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45952.533624768519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45952.533624768519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45952.533624768519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45952.533624768519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45952.533624768519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45952.533624768519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45952.533624768519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45952.533624768519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45952.533624768519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45952.533624768519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45952.533624768519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45952.533624768519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45952.533624768519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45952.533624768519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45952.533624768519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45952.533624768519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45952.533624768519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45952.533624768519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45952.533624768519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45952.533624768519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45952.533624768519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45952.533624768519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45952.533624768519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45952.533624768519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45952.533624768519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45952.533624768519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45952.533624768519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45952.533624768519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45952.533624768519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45952.533624768519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45952.533624768519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45952.533624768519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45952.533624768519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45952.533624768519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45952.533624768519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45952.533624768519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45952.533624768519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ref="G930:G993" ca="1" si="15">IFERROR(NOW()-F930,"-")</f>
        <v>45952.533624768519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45952.533624768519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45952.533624768519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45952.533624768519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45952.533624768519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45952.533624768519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45952.533624768519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45952.533624768519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45952.533624768519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45952.533624768519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45952.533624768519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45952.533624768519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45952.533624768519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45952.533624768519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45952.533624768519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45952.533624768519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45952.533624768519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45952.533624768519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45952.533624768519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45952.533624768519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45952.533624768519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45952.533624768519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45952.533624768519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45952.533624768519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45952.533624768519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45952.533624768519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45952.533624768519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45952.533624768519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45952.533624768519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45952.533624768519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45952.533624768519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45952.533624768519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45952.533624768519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45952.533624768519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45952.533624768519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45952.533624768519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45952.533624768519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45952.533624768519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45952.533624768519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45952.533624768519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45952.533624768519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45952.533624768519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45952.533624768519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45952.533624768519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45952.533624768519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45952.533624768519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45952.533624768519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45952.533624768519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45952.533624768519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45952.533624768519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45952.533624768519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45952.533624768519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45952.533624768519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45952.533624768519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45952.533624768519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45952.533624768519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45952.533624768519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45952.533624768519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45952.533624768519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45952.533624768519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45952.533624768519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45952.533624768519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45952.533624768519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45952.533624768519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ref="G994:G1057" ca="1" si="16">IFERROR(NOW()-F994,"-")</f>
        <v>45952.533624768519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45952.533624768519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45952.533624768519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45952.533624768519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45952.533624768519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45952.533624768519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45952.533624768519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45952.533624768519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45952.533624768519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45952.533624768519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45952.533624768519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45952.533624768519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45952.533624768519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45952.533624768519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45952.533624768519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45952.533624768519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45952.533624768519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45952.533624768519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45952.533624768519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45952.533624768519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45952.533624768519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45952.533624768519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45952.533624768519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45952.533624768519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45952.533624768519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45952.533624768519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45952.533624768519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45952.533624768519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45952.533624768519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45952.533624768519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45952.533624768519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45952.533624768519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45952.533624768519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45952.533624768519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45952.533624768519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45952.533624768519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45952.533624768519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45952.533624768519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45952.533624768519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45952.533624768519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45952.533624768519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45952.533624768519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45952.533624768519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45952.533624768519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45952.533624768519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45952.533624768519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45952.533624768519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45952.533624768519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45952.533624768519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45952.533624768519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45952.533624768519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45952.533624768519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45952.533624768519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45952.533624768519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45952.533624768519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45952.533624768519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45952.533624768519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45952.533624768519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45952.533624768519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45952.533624768519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45952.533624768519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45952.533624768519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45952.533624768519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45952.533624768519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ref="G1058:G1121" ca="1" si="17">IFERROR(NOW()-F1058,"-")</f>
        <v>45952.533624768519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45952.533624768519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45952.533624768519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45952.533624768519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45952.533624768519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45952.533624768519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45952.533624768519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45952.533624768519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45952.533624768519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45952.533624768519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45952.533624768519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45952.533624768519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45952.533624768519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45952.533624768519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45952.533624768519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45952.533624768519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45952.533624768519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45952.533624768519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45952.533624768519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45952.533624768519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45952.533624768519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45952.533624768519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45952.533624768519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45952.533624768519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45952.533624768519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45952.533624768519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45952.533624768519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45952.533624768519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45952.533624768519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45952.533624768519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45952.533624768519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45952.533624768519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45952.533624768519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45952.533624768519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45952.533624768519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45952.533624768519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45952.533624768519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45952.533624768519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45952.533624768519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45952.533624768519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45952.533624768519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45952.533624768519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45952.533624768519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45952.533624768519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45952.533624768519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45952.533624768519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45952.533624768519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45952.533624768519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45952.533624768519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45952.533624768519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45952.533624768519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45952.533624768519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45952.533624768519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45952.533624768519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45952.533624768519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45952.533624768519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45952.533624768519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45952.533624768519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45952.533624768519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45952.533624768519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45952.533624768519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45952.533624768519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45952.533624768519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45952.533624768519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ref="G1122:G1136" ca="1" si="18">IFERROR(NOW()-F1122,"-")</f>
        <v>45952.533624768519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45952.533624768519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45952.533624768519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45952.533624768519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45952.533624768519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45952.533624768519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45952.533624768519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45952.533624768519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45952.533624768519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45952.533624768519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45952.533624768519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45952.533624768519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45952.533624768519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45952.533624768519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45952.533624768519</v>
      </c>
      <c r="H1136" s="22"/>
      <c r="I1136" s="19" t="str">
        <f>IFERROR(VLOOKUP(D1136,DB!A:F,6,0),"")</f>
        <v/>
      </c>
      <c r="J1136" s="18" t="str">
        <f>IFERROR(VLOOKUP(D1136,DB!A:G,7,0),"")</f>
        <v/>
      </c>
      <c r="K1136" s="47"/>
      <c r="L1136" s="23" t="str">
        <f>IFERROR(VLOOKUP(D1136,DB!A:I,9,0),"")</f>
        <v/>
      </c>
    </row>
  </sheetData>
  <dataValidations count="2">
    <dataValidation allowBlank="1" showInputMessage="1" showErrorMessage="1" sqref="E1" xr:uid="{5914219A-CB83-432D-936A-CC0CB6F3982A}"/>
    <dataValidation type="list" allowBlank="1" showInputMessage="1" showErrorMessage="1" sqref="E2:E11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39098</v>
      </c>
      <c r="B2" s="98" t="str">
        <f>IFERROR(VLOOKUP(D2,DB!A:K,11,0),"")</f>
        <v>R4</v>
      </c>
      <c r="C2" s="99">
        <v>1</v>
      </c>
      <c r="D2" s="95" t="s">
        <v>35115</v>
      </c>
      <c r="E2" s="100" t="s">
        <v>38998</v>
      </c>
      <c r="F2" s="101">
        <v>45703.480717592596</v>
      </c>
      <c r="G2" s="102">
        <f ca="1">IFERROR(NOW()-F2,"")</f>
        <v>249.05290717592288</v>
      </c>
      <c r="H2" s="101">
        <v>45703.474768518521</v>
      </c>
      <c r="I2" s="98" t="str">
        <f>IFERROR(VLOOKUP(D2,DB!A:F,6,0),"")</f>
        <v>SCECO</v>
      </c>
      <c r="J2" s="98" t="str">
        <f>IFERROR(VLOOKUP(D2,DB!A:G,7,0),"")</f>
        <v>Dead</v>
      </c>
      <c r="K2" s="103" t="s">
        <v>39099</v>
      </c>
      <c r="L2" s="95" t="str">
        <f>IFERROR(VLOOKUP(D2,DB!A:I,9,0),"")</f>
        <v>Latis</v>
      </c>
    </row>
    <row r="3" spans="1:16" ht="15" customHeight="1">
      <c r="A3" s="121"/>
      <c r="B3" s="121" t="str">
        <f>IFERROR(VLOOKUP(D3,DB!A:K,11,0),"")</f>
        <v/>
      </c>
      <c r="C3" s="122"/>
      <c r="D3" s="123"/>
      <c r="E3" s="100"/>
      <c r="F3" s="125"/>
      <c r="G3" s="126">
        <f ca="1">IFERROR(NOW()-F3,"")</f>
        <v>45952.533624768519</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45952.533624768519</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45952.533624768519</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45952.533624768519</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45952.533624768519</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45952.533624768519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45952.533624768519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45952.533624768519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45952.533624768519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45952.533624768519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45952.533624768519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45952.533624768519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45952.533624768519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45952.533624768519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45952.533624768519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45952.533624768519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45952.533624768519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45952.533624768519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45952.533624768519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45952.533624768519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45952.533624768519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45952.533624768519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45952.533624768519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45952.533624768519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45952.533624768519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45952.533624768519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45952.533624768519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45952.533624768519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45952.533624768519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45952.533624768519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45952.533624768519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45952.533624768519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45952.533624768519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45952.533624768519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45952.533624768519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45952.533624768519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45952.533624768519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45952.533624768519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45952.533624768519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45952.533624768519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45952.533624768519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45952.533624768519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45952.533624768519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45952.533624768519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45952.533624768519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45952.533624768519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45952.533624768519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45952.533624768519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45952.533624768519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45952.533624768519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45952.533624768519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45952.533624768519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45952.533624768519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45952.533624768519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45952.533624768519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45952.533624768519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45952.533624768519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45952.533624768519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45952.533624768519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45952.533624768519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45952.533624768519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45952.533624768519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45952.533624768519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45952.533624768519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45952.533624768519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45952.533624768519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45952.533624768519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45952.533624768519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45952.533624768519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45952.533624768519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45952.533624768519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45952.533624768519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45952.533624768519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45952.533624768519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45952.533624768519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45952.533624768519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45952.533624768519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45952.533624768519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45952.533624768519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45952.533624768519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45952.533624768519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45952.533624768519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45952.533624768519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45952.533624768519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45952.533624768519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45952.533624768519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45952.533624768519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45952.533624768519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45952.533624768519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45952.533624768519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45952.533624768519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45952.533624768519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45952.533624768519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45952.533624768519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45952.533624768519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45952.533624768519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45952.533624768519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45952.533624768519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45952.533624768519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45952.533624768519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45952.533624768519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45952.533624768519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45952.533624768519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45952.533624768519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45952.533624768519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45952.533624768519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45952.533624768519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45952.533624768519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45952.533624768519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45952.533624768519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45952.533624768519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45952.533624768519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45952.533624768519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45952.533624768519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45952.533624768519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45952.533624768519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45952.533624768519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45952.533624768519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45952.533624768519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45952.533624768519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45952.533624768519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45952.533624768519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45952.533624768519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45952.533624768519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45952.533624768519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45952.533624768519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45952.533624768519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45952.533624768519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45952.533624768519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45952.533624768519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45952.533624768519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45952.533624768519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45952.533624768519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45952.533624768519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45952.533624768519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45952.533624768519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45952.533624768519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45952.533624768519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45952.533624768519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45952.533624768519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45952.533624768519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45952.533624768519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45952.533624768519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45952.533624768519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45952.533624768519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45952.533624768519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45952.533624768519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45952.533624768519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45952.533624768519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45952.533624768519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45952.533624768519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45952.533624768519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45952.533624768519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45952.533624768519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45952.533624768519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45952.533624768519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45952.533624768519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45952.533624768519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45952.533624768519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45952.533624768519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45952.533624768519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45952.533624768519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45952.533624768519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45952.533624768519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45952.533624768519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45952.533624768519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45952.533624768519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45952.533624768519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45952.533624768519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45952.533624768519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45952.533624768519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45952.533624768519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45952.533624768519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45952.533624768519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45952.533624768519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45952.533624768519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45952.533624768519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45952.533624768519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45952.533624768519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45952.533624768519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45952.533624768519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45952.533624768519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45952.533624768519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45952.533624768519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45952.533624768519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45952.533624768519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45952.533624768519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45952.533624768519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45952.533624768519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45952.533624768519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45952.533624768519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45952.533624768519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45952.533624768519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45952.533624768519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45952.533624768519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45952.533624768519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45952.533624768519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45952.533624768519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45952.533624768519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45952.533624768519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45952.533624768519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45952.533624768519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45952.533624768519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45952.533624768519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45952.533624768519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45952.533624768519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45952.533624768519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45952.533624768519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45952.533624768519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45952.533624768519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45952.533624768519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45952.533624768519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45952.533624768519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45952.533624768519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45952.533624768519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45952.533624768519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45952.533624768519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45952.533624768519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45952.533624768519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45952.533624768519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45952.533624768519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45952.533624768519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45952.533624768519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45952.533624768519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45952.533624768519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45952.533624768519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45952.533624768519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45952.533624768519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45952.533624768519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45952.533624768519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45952.533624768519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45952.533624768519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45952.533624768519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45952.533624768519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45952.533624768519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45952.533624768519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45952.533624768519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45952.533624768519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45952.533624768519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45952.533624768519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45952.533624768519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45952.533624768519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45952.533624768519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45952.533624768519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45952.533624768519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45952.533624768519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45952.533624768519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45952.533624768519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45952.533624768519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45952.533624768519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45952.533624768519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45952.533624768519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45952.533624768519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45952.533624768519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45952.533624768519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45952.533624768519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45952.533624768519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45952.533624768519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45952.533624768519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45952.533624768519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45952.533624768519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45952.533624768519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45952.533624768519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45952.533624768519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45952.533624768519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45952.533624768519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45952.533624768519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45952.533624768519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45952.533624768519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45952.533624768519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45952.533624768519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45952.533624768519</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45952.533624768519</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0"/>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39100</v>
      </c>
      <c r="B2" s="37" t="str">
        <f>IFERROR(VLOOKUP(D2,DB!A:K,11,0),"")</f>
        <v>R5</v>
      </c>
      <c r="C2" s="37">
        <v>3</v>
      </c>
      <c r="D2" s="120" t="s">
        <v>36034</v>
      </c>
      <c r="E2" s="37" t="s">
        <v>38998</v>
      </c>
      <c r="F2" s="38">
        <v>45891.832060185188</v>
      </c>
      <c r="G2" s="146">
        <f ca="1">IFERROR(NOW()-F2,"")</f>
        <v>60.701564583330764</v>
      </c>
      <c r="H2" s="38">
        <v>45891.790393518517</v>
      </c>
      <c r="I2" s="37" t="str">
        <f>IFERROR(VLOOKUP(D2,DB!A:F,6,0),"")</f>
        <v>Generator-SG</v>
      </c>
      <c r="J2" s="37" t="str">
        <f>IFERROR(VLOOKUP(D2,DB!A:G,7,0),"")</f>
        <v>Vandalized</v>
      </c>
      <c r="K2" s="37" t="s">
        <v>39101</v>
      </c>
      <c r="L2" s="37" t="str">
        <f>IFERROR(VLOOKUP(D2,DB!A:I,9,0),"")</f>
        <v>Latis</v>
      </c>
      <c r="M2" s="119"/>
    </row>
    <row r="3" spans="1:13" ht="30.75">
      <c r="A3" s="37" t="s">
        <v>39102</v>
      </c>
      <c r="B3" s="37" t="str">
        <f>IFERROR(VLOOKUP(D3,DB!A:K,11,0),"")</f>
        <v>R5</v>
      </c>
      <c r="C3" s="37">
        <v>1</v>
      </c>
      <c r="D3" s="37" t="s">
        <v>31329</v>
      </c>
      <c r="E3" s="37" t="s">
        <v>39003</v>
      </c>
      <c r="F3" s="38">
        <v>45926.188877314817</v>
      </c>
      <c r="G3" s="146">
        <f t="shared" ref="G3" ca="1" si="0">IFERROR(NOW()-F3,"")</f>
        <v>26.344747453702439</v>
      </c>
      <c r="H3" s="38">
        <v>45926.158159722225</v>
      </c>
      <c r="I3" s="37" t="str">
        <f>IFERROR(VLOOKUP(D3,DB!A:F,6,0),"")</f>
        <v>SCECO</v>
      </c>
      <c r="J3" s="37" t="str">
        <f>IFERROR(VLOOKUP(D3,DB!A:G,7,0),"")</f>
        <v>Good</v>
      </c>
      <c r="K3" s="37" t="s">
        <v>39103</v>
      </c>
      <c r="L3" s="37" t="str">
        <f>IFERROR(VLOOKUP(D3,DB!A:I,9,0),"")</f>
        <v>Latis</v>
      </c>
      <c r="M3" s="119"/>
    </row>
    <row r="4" spans="1:13" ht="30.75">
      <c r="A4" s="37" t="s">
        <v>39104</v>
      </c>
      <c r="B4" s="37" t="str">
        <f>IFERROR(VLOOKUP(D4,DB!A:K,11,0),"")</f>
        <v>R5</v>
      </c>
      <c r="C4" s="37">
        <v>2</v>
      </c>
      <c r="D4" s="37" t="s">
        <v>31193</v>
      </c>
      <c r="E4" s="37" t="s">
        <v>38998</v>
      </c>
      <c r="F4" s="38">
        <v>45944.771574074075</v>
      </c>
      <c r="G4" s="39">
        <f t="shared" ref="G4" ca="1" si="1">IFERROR(NOW()-F4,"")</f>
        <v>7.7620506944440422</v>
      </c>
      <c r="H4" s="38">
        <v>45944.676192129627</v>
      </c>
      <c r="I4" s="37" t="str">
        <f>IFERROR(VLOOKUP(D4,DB!A:F,6,0),"")</f>
        <v>SCECO</v>
      </c>
      <c r="J4" s="37" t="str">
        <f>IFERROR(VLOOKUP(D4,DB!A:G,7,0),"")</f>
        <v>Dead</v>
      </c>
      <c r="K4" s="37" t="s">
        <v>39105</v>
      </c>
      <c r="L4" s="37" t="str">
        <f>IFERROR(VLOOKUP(D4,DB!A:I,9,0),"")</f>
        <v>Latis</v>
      </c>
    </row>
    <row r="5" spans="1:13" ht="48" customHeight="1">
      <c r="A5" s="154" t="s">
        <v>39106</v>
      </c>
      <c r="B5" s="154" t="str">
        <f>IFERROR(VLOOKUP(D5,DB!A:K,11,0),"")</f>
        <v>R5</v>
      </c>
      <c r="C5" s="154">
        <v>1</v>
      </c>
      <c r="D5" s="154" t="s">
        <v>34781</v>
      </c>
      <c r="E5" s="154" t="s">
        <v>39003</v>
      </c>
      <c r="F5" s="155">
        <v>45948.661111111112</v>
      </c>
      <c r="G5" s="156">
        <f ca="1">IFERROR(NOW()-F5,"")</f>
        <v>3.872513657406671</v>
      </c>
      <c r="H5" s="155">
        <v>45948.661111111112</v>
      </c>
      <c r="I5" s="154" t="str">
        <f>IFERROR(VLOOKUP(D5,DB!A:F,6,0),"")</f>
        <v>SCECO</v>
      </c>
      <c r="J5" s="154" t="str">
        <f>IFERROR(VLOOKUP(D5,DB!A:G,7,0),"")</f>
        <v>Dead</v>
      </c>
      <c r="K5" s="154" t="s">
        <v>39107</v>
      </c>
      <c r="L5" s="154" t="str">
        <f>IFERROR(VLOOKUP(D5,DB!A:I,9,0),"")</f>
        <v>Latis</v>
      </c>
    </row>
    <row r="6" spans="1:13" ht="15">
      <c r="A6" s="161"/>
      <c r="B6" s="161" t="str">
        <f>IFERROR(VLOOKUP(D6,DB!A:K,11,0),"")</f>
        <v/>
      </c>
      <c r="C6" s="161"/>
      <c r="D6" s="161"/>
      <c r="E6" s="161"/>
      <c r="F6" s="162"/>
      <c r="G6" s="163">
        <f ca="1">IFERROR(NOW()-F6,"")</f>
        <v>45952.533624768519</v>
      </c>
      <c r="H6" s="162"/>
      <c r="I6" s="161" t="str">
        <f>IFERROR(VLOOKUP(D6,DB!A:F,6,0),"")</f>
        <v/>
      </c>
      <c r="J6" s="161" t="str">
        <f>IFERROR(VLOOKUP(D6,DB!A:G,7,0),"")</f>
        <v/>
      </c>
      <c r="K6" s="161"/>
      <c r="L6" s="161" t="str">
        <f>IFERROR(VLOOKUP(D6,DB!A:I,9,0),"")</f>
        <v/>
      </c>
    </row>
    <row r="7" spans="1:13" ht="15">
      <c r="A7" s="161"/>
      <c r="B7" s="161" t="str">
        <f>IFERROR(VLOOKUP(D7,DB!A:K,11,0),"")</f>
        <v>R5</v>
      </c>
      <c r="C7" s="161"/>
      <c r="D7" s="161" t="s">
        <v>34281</v>
      </c>
      <c r="E7" s="161"/>
      <c r="F7" s="162"/>
      <c r="G7" s="163">
        <f ca="1">IFERROR(NOW()-F7,"")</f>
        <v>45952.533624768519</v>
      </c>
      <c r="H7" s="162"/>
      <c r="I7" s="161" t="str">
        <f>IFERROR(VLOOKUP(D7,DB!A:F,6,0),"")</f>
        <v>Generator-SG</v>
      </c>
      <c r="J7" s="161" t="str">
        <f>IFERROR(VLOOKUP(D7,DB!A:G,7,0),"")</f>
        <v>Weak</v>
      </c>
      <c r="K7" s="161"/>
      <c r="L7" s="161" t="str">
        <f>IFERROR(VLOOKUP(D7,DB!A:I,9,0),"")</f>
        <v>Latis</v>
      </c>
    </row>
    <row r="8" spans="1:13" ht="15">
      <c r="A8" s="161"/>
      <c r="B8" s="161" t="str">
        <f>IFERROR(VLOOKUP(D8,DB!A:K,11,0),"")</f>
        <v/>
      </c>
      <c r="C8" s="161"/>
      <c r="D8" s="161"/>
      <c r="E8" s="161"/>
      <c r="F8" s="162"/>
      <c r="G8" s="163">
        <f ca="1">IFERROR(NOW()-F8,"")</f>
        <v>45952.533624768519</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45952.533624768519</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45952.533624768519</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45952.533624768519</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45952.533624768519</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45952.533624768519</v>
      </c>
      <c r="H13" s="162"/>
      <c r="I13" s="161" t="str">
        <f>IFERROR(VLOOKUP(D13,DB!A:F,6,0),"")</f>
        <v/>
      </c>
      <c r="J13" s="161" t="str">
        <f>IFERROR(VLOOKUP(D13,DB!A:G,7,0),"")</f>
        <v/>
      </c>
      <c r="K13" s="161"/>
      <c r="L13" s="161" t="str">
        <f>IFERROR(VLOOKUP(D13,DB!A:I,9,0),"")</f>
        <v/>
      </c>
    </row>
    <row r="14" spans="1:13" ht="15">
      <c r="A14" s="161"/>
      <c r="B14" s="161" t="str">
        <f>IFERROR(VLOOKUP(D14,DB!A:K,11,0),"")</f>
        <v/>
      </c>
      <c r="C14" s="161"/>
      <c r="D14" s="157"/>
      <c r="E14" s="161"/>
      <c r="F14" s="162"/>
      <c r="G14" s="163">
        <f ca="1">IFERROR(NOW()-F14,"")</f>
        <v>45952.533624768519</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45952.533624768519</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45952.533624768519</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45952.533624768519</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45952.533624768519</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45952.533624768519</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45952.533624768519</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45952.533624768519</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45952.533624768519</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45952.533624768519</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45952.533624768519</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45952.533624768519</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45952.533624768519</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45952.533624768519</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45952.533624768519</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45952.533624768519</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45952.533624768519</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45952.533624768519</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45952.533624768519</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45952.533624768519</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45952.533624768519</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45952.533624768519</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45952.533624768519</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45952.533624768519</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45952.533624768519</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45952.533624768519</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45952.533624768519</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45952.533624768519</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45952.533624768519</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45952.533624768519</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45952.533624768519</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45952.533624768519</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45952.533624768519</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45952.533624768519</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45952.533624768519</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45952.533624768519</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45952.533624768519</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45952.533624768519</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45952.533624768519</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45952.533624768519</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45952.533624768519</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45952.533624768519</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45952.533624768519</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45952.533624768519</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45952.533624768519</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45952.533624768519</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45952.533624768519</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45952.533624768519</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45952.533624768519</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45952.533624768519</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45952.533624768519</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45952.533624768519</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45952.533624768519</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45952.533624768519</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45952.533624768519</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45952.533624768519</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45952.533624768519</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45952.533624768519</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45952.533624768519</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45952.533624768519</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45952.533624768519</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45952.533624768519</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45952.533624768519</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45952.533624768519</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45952.533624768519</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45952.533624768519</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45952.533624768519</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45952.533624768519</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45952.533624768519</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45952.533624768519</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45952.533624768519</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45952.533624768519</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45952.533624768519</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45952.533624768519</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45952.533624768519</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45952.533624768519</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45952.533624768519</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45952.533624768519</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45952.533624768519</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45952.533624768519</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45952.533624768519</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45952.533624768519</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45952.533624768519</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45952.533624768519</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45952.533624768519</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45952.533624768519</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45952.533624768519</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45952.533624768519</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45952.533624768519</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45952.533624768519</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45952.533624768519</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45952.533624768519</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45952.533624768519</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45952.533624768519</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45952.533624768519</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45952.533624768519</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45952.533624768519</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45952.533624768519</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45952.533624768519</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45952.533624768519</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45952.533624768519</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45952.533624768519</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45952.533624768519</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45952.533624768519</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45952.533624768519</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45952.533624768519</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45952.533624768519</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45952.533624768519</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45952.533624768519</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45952.533624768519</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45952.533624768519</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45952.533624768519</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45952.533624768519</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45952.533624768519</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45952.533624768519</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45952.533624768519</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45952.533624768519</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45952.533624768519</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45952.533624768519</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45952.533624768519</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45952.533624768519</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45952.533624768519</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45952.533624768519</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45952.533624768519</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45952.533624768519</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45952.533624768519</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45952.533624768519</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45952.533624768519</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45952.533624768519</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45952.533624768519</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45952.533624768519</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45952.533624768519</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45952.533624768519</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45952.533624768519</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45952.533624768519</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45952.533624768519</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45952.533624768519</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45952.533624768519</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45952.533624768519</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45952.533624768519</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45952.533624768519</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45952.533624768519</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45952.533624768519</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45952.533624768519</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45952.533624768519</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45952.533624768519</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45952.533624768519</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45952.533624768519</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45952.533624768519</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45952.533624768519</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45952.533624768519</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45952.533624768519</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45952.533624768519</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45952.533624768519</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45952.533624768519</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45952.533624768519</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45952.533624768519</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45952.533624768519</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45952.533624768519</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45952.533624768519</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45952.533624768519</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45952.533624768519</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45952.533624768519</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45952.533624768519</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45952.533624768519</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45952.533624768519</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45952.533624768519</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45952.533624768519</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45952.533624768519</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45952.533624768519</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45952.533624768519</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45952.533624768519</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45952.533624768519</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45952.533624768519</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45952.533624768519</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45952.533624768519</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45952.533624768519</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45952.533624768519</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45952.533624768519</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45952.533624768519</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45952.533624768519</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45952.533624768519</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45952.533624768519</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45952.533624768519</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45952.533624768519</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45952.533624768519</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45952.533624768519</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45952.533624768519</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45952.533624768519</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45952.533624768519</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45952.533624768519</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45952.533624768519</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45952.533624768519</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45952.533624768519</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45952.533624768519</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45952.533624768519</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45952.533624768519</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45952.533624768519</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45952.533624768519</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45952.533624768519</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45952.533624768519</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45952.533624768519</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45952.533624768519</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45952.533624768519</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45952.533624768519</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45952.533624768519</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45952.533624768519</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45952.533624768519</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45952.533624768519</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45952.533624768519</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45952.533624768519</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45952.533624768519</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45952.533624768519</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45952.533624768519</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45952.533624768519</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45952.533624768519</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45952.533624768519</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45952.533624768519</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45952.533624768519</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45952.533624768519</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45952.533624768519</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45952.533624768519</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45952.533624768519</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45952.533624768519</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45952.533624768519</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45952.533624768519</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45952.533624768519</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45952.533624768519</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45952.533624768519</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45952.533624768519</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45952.533624768519</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45952.533624768519</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45952.533624768519</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45952.533624768519</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45952.533624768519</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45952.533624768519</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45952.533624768519</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45952.533624768519</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45952.533624768519</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45952.533624768519</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45952.533624768519</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45952.533624768519</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45952.533624768519</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45952.533624768519</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45952.533624768519</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45952.533624768519</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45952.533624768519</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45952.533624768519</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45952.533624768519</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45952.533624768519</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45952.533624768519</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45952.533624768519</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45952.533624768519</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45952.533624768519</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45952.533624768519</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45952.533624768519</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45952.533624768519</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45952.533624768519</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45952.533624768519</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45952.533624768519</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45952.533624768519</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45952.533624768519</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45952.533624768519</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45952.533624768519</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45952.533624768519</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45952.533624768519</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45952.533624768519</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45952.533624768519</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45952.533624768519</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45952.533624768519</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45952.533624768519</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45952.533624768519</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45952.533624768519</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45952.533624768519</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45952.533624768519</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45952.533624768519</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45952.533624768519</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45952.533624768519</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45952.533624768519</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45952.533624768519</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45952.533624768519</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45952.533624768519</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45952.533624768519</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45952.533624768519</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45952.533624768519</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45952.533624768519</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45952.533624768519</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45952.533624768519</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45952.533624768519</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45952.533624768519</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45952.533624768519</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45952.533624768519</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45952.533624768519</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45952.533624768519</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45952.533624768519</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45952.533624768519</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45952.533624768519</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45952.533624768519</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45952.533624768519</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45952.533624768519</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45952.533624768519</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45952.533624768519</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45952.533624768519</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45952.533624768519</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45952.533624768519</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45952.533624768519</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45952.533624768519</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45952.533624768519</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45952.533624768519</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45952.533624768519</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45952.533624768519</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45952.533624768519</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45952.533624768519</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45952.533624768519</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45952.533624768519</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45952.533624768519</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45952.533624768519</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45952.533624768519</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45952.533624768519</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45952.533624768519</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45952.533624768519</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45952.533624768519</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45952.533624768519</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45952.533624768519</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45952.533624768519</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45952.533624768519</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45952.533624768519</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45952.533624768519</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45952.533624768519</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45952.533624768519</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45952.533624768519</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45952.533624768519</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45952.533624768519</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45952.533624768519</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45952.533624768519</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45952.533624768519</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45952.533624768519</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45952.533624768519</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45952.533624768519</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45952.533624768519</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45952.533624768519</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45952.533624768519</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45952.533624768519</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45952.533624768519</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45952.533624768519</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45952.533624768519</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45952.533624768519</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45952.533624768519</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45952.533624768519</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45952.533624768519</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45952.533624768519</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45952.533624768519</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45952.533624768519</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45952.533624768519</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45952.533624768519</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45952.533624768519</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45952.533624768519</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45952.533624768519</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45952.533624768519</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45952.533624768519</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45952.533624768519</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45952.533624768519</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45952.533624768519</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45952.533624768519</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45952.533624768519</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45952.533624768519</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45952.533624768519</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45952.533624768519</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45952.533624768519</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45952.533624768519</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45952.533624768519</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45952.533624768519</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45952.533624768519</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45952.533624768519</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45952.533624768519</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45952.533624768519</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45952.533624768519</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45952.533624768519</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45952.533624768519</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45952.533624768519</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45952.533624768519</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45952.533624768519</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45952.533624768519</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45952.533624768519</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45952.533624768519</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45952.533624768519</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45952.533624768519</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45952.533624768519</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45952.533624768519</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45952.533624768519</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45952.533624768519</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45952.533624768519</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45952.533624768519</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45952.533624768519</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45952.533624768519</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45952.533624768519</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45952.533624768519</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45952.533624768519</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45952.533624768519</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45952.533624768519</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45952.533624768519</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45952.533624768519</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45952.533624768519</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45952.533624768519</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45952.533624768519</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45952.533624768519</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45952.533624768519</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45952.533624768519</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45952.533624768519</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45952.533624768519</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45952.533624768519</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45952.533624768519</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45952.533624768519</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45952.533624768519</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45952.533624768519</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45952.533624768519</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45952.533624768519</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45952.533624768519</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45952.533624768519</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45952.533624768519</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45952.533624768519</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45952.533624768519</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45952.533624768519</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45952.533624768519</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45952.533624768519</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45952.533624768519</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45952.533624768519</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45952.533624768519</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45952.533624768519</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45952.533624768519</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45952.533624768519</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45952.533624768519</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45952.533624768519</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45952.533624768519</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45952.533624768519</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45952.533624768519</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45952.533624768519</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45952.533624768519</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45952.533624768519</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45952.533624768519</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45952.533624768519</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45952.533624768519</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45952.533624768519</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45952.533624768519</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45952.533624768519</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45952.533624768519</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45952.533624768519</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45952.533624768519</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45952.533624768519</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45952.533624768519</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45952.533624768519</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45952.533624768519</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45952.533624768519</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45952.533624768519</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45952.533624768519</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45952.533624768519</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45952.533624768519</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45952.533624768519</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45952.533624768519</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45952.533624768519</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45952.533624768519</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45952.533624768519</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45952.533624768519</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45952.533624768519</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45952.533624768519</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45952.533624768519</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45952.533624768519</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45952.533624768519</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45952.533624768519</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45952.533624768519</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45952.533624768519</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45952.533624768519</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45952.533624768519</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45952.533624768519</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45952.533624768519</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45952.533624768519</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45952.533624768519</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45952.533624768519</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45952.533624768519</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45952.533624768519</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45952.533624768519</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45952.533624768519</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45952.533624768519</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45952.533624768519</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45952.533624768519</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45952.533624768519</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45952.533624768519</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45952.533624768519</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45952.533624768519</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45952.533624768519</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45952.533624768519</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45952.533624768519</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45952.533624768519</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45952.533624768519</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45952.533624768519</v>
      </c>
      <c r="H508" s="162"/>
      <c r="I508" s="161" t="str">
        <f>IFERROR(VLOOKUP(D508,DB!A:F,6,0),"")</f>
        <v/>
      </c>
      <c r="J508" s="161" t="str">
        <f>IFERROR(VLOOKUP(D508,DB!A:G,7,0),"")</f>
        <v/>
      </c>
      <c r="K508" s="161"/>
      <c r="L508" s="161" t="str">
        <f>IFERROR(VLOOKUP(D508,DB!A:I,9,0),"")</f>
        <v/>
      </c>
    </row>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8" ht="15"/>
    <row r="619" ht="15"/>
    <row r="621" ht="15"/>
    <row r="622" ht="15"/>
    <row r="623" ht="15"/>
    <row r="624" ht="15"/>
    <row r="626" ht="15"/>
    <row r="627" ht="15"/>
    <row r="634" ht="15"/>
    <row r="635" ht="15"/>
    <row r="636" ht="15"/>
    <row r="637" ht="15"/>
    <row r="638" ht="15"/>
    <row r="639" ht="15"/>
    <row r="642" ht="15"/>
    <row r="643" ht="15"/>
    <row r="644" ht="15"/>
    <row r="645" ht="15"/>
    <row r="646" ht="15"/>
    <row r="647" ht="15"/>
    <row r="648" ht="15"/>
    <row r="649" ht="15"/>
    <row r="650" ht="15"/>
    <row r="651" ht="15"/>
    <row r="652" ht="15"/>
    <row r="653"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9" ht="15"/>
    <row r="710" ht="15"/>
    <row r="747" ht="15"/>
    <row r="748" ht="15"/>
    <row r="749" ht="15"/>
    <row r="750" ht="15"/>
    <row r="751" ht="15"/>
    <row r="752" ht="15"/>
    <row r="753" ht="15"/>
    <row r="754" ht="15"/>
    <row r="755" ht="15"/>
    <row r="756"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39" ht="15"/>
    <row r="841" ht="15"/>
    <row r="842"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1046" ht="15"/>
    <row r="1047" ht="15"/>
    <row r="1048" ht="15"/>
    <row r="1049" ht="15"/>
    <row r="1050" ht="15"/>
    <row r="1051"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4" ht="15"/>
    <row r="1115" ht="15"/>
    <row r="1121" ht="15"/>
    <row r="1122" ht="15"/>
    <row r="1124" ht="15"/>
    <row r="1125" ht="15"/>
    <row r="1126" ht="15"/>
    <row r="1127" ht="15"/>
    <row r="1128" ht="15"/>
    <row r="1129" ht="15"/>
    <row r="1130" ht="15"/>
    <row r="1132" ht="15"/>
    <row r="1133" ht="15"/>
    <row r="1134"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3" ht="15"/>
    <row r="1204" ht="15"/>
    <row r="1205" ht="15"/>
    <row r="1206" ht="15"/>
    <row r="1207" ht="15"/>
    <row r="1208" ht="15"/>
    <row r="1209" ht="15"/>
    <row r="1210" ht="15"/>
    <row r="1211" ht="15"/>
    <row r="1212" ht="15"/>
    <row r="1213" ht="15"/>
    <row r="1214" ht="15"/>
    <row r="1215" ht="15"/>
    <row r="1216" ht="15"/>
    <row r="1218" ht="15"/>
    <row r="1219" ht="15"/>
    <row r="1220" ht="15"/>
    <row r="1221" ht="15"/>
    <row r="1222" ht="15"/>
    <row r="1223" ht="15"/>
    <row r="1224" ht="15"/>
    <row r="1225" ht="15"/>
    <row r="1226" ht="15"/>
    <row r="1227" ht="15"/>
    <row r="1228" ht="15"/>
    <row r="1229"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9" ht="15"/>
    <row r="1270" ht="15"/>
    <row r="1273" ht="15"/>
    <row r="1274" ht="15"/>
    <row r="1275" ht="15"/>
    <row r="1276" ht="15"/>
    <row r="1277" ht="15"/>
    <row r="1278" ht="15"/>
    <row r="1279" ht="15"/>
    <row r="1280" ht="15"/>
    <row r="1283" ht="15"/>
    <row r="1284" ht="15"/>
    <row r="1285" ht="15"/>
    <row r="1286" ht="15"/>
    <row r="1287" ht="15"/>
    <row r="1288" ht="15"/>
    <row r="1289" ht="15"/>
    <row r="1290" ht="15"/>
    <row r="1291" ht="15"/>
    <row r="1292" ht="15"/>
    <row r="1293" ht="15"/>
    <row r="1294" ht="15"/>
    <row r="1296" ht="15"/>
    <row r="1297" ht="15"/>
    <row r="1298" ht="15"/>
    <row r="1301" ht="15"/>
    <row r="1303" ht="15"/>
    <row r="1305" ht="15"/>
    <row r="1308" ht="15"/>
    <row r="1309" ht="15"/>
    <row r="1310" ht="15"/>
    <row r="1312" ht="15"/>
    <row r="1314" ht="15"/>
    <row r="1315" ht="15"/>
    <row r="1316" ht="15"/>
    <row r="1317" ht="15"/>
    <row r="1318" ht="15"/>
    <row r="1320" ht="15"/>
    <row r="1321" ht="15"/>
    <row r="1322" ht="15"/>
    <row r="1323" ht="15"/>
    <row r="1324" ht="15"/>
    <row r="1326" ht="15"/>
    <row r="1327" ht="15"/>
    <row r="1328" ht="15"/>
    <row r="1330" ht="15"/>
  </sheetData>
  <dataValidations count="2">
    <dataValidation allowBlank="1" showInputMessage="1" showErrorMessage="1" sqref="E1" xr:uid="{920C6338-E771-4DAE-8C89-92A9093EA4DE}"/>
    <dataValidation type="list" allowBlank="1" showInputMessage="1" showErrorMessage="1" sqref="E2:E5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8"/>
  <sheetViews>
    <sheetView workbookViewId="0">
      <selection activeCell="H2" sqref="H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4.7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45952.533624768519</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45952.533624768519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45952.533624768519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45952.533624768519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45952.533624768519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45952.533624768519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45952.533624768519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45952.533624768519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45952.533624768519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45952.533624768519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45952.533624768519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45952.533624768519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45952.533624768519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45952.533624768519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45952.533624768519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45952.533624768519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45952.533624768519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45952.533624768519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45952.533624768519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45952.533624768519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45952.533624768519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45952.533624768519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45952.533624768519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45952.533624768519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45952.533624768519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45952.533624768519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45952.533624768519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45952.533624768519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45952.533624768519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45952.533624768519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45952.533624768519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45952.533624768519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45952.533624768519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45952.533624768519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45952.533624768519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45952.533624768519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45952.533624768519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45952.533624768519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45952.533624768519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45952.533624768519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45952.533624768519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45952.533624768519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45952.533624768519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45952.533624768519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45952.533624768519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45952.533624768519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45952.533624768519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45952.533624768519</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45952.533624768519</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45952.533624768519</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45952.533624768519</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45952.533624768519</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45952.533624768519</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45952.533624768519</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45952.533624768519</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45952.533624768519</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45952.533624768519</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45952.533624768519</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45952.533624768519</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45952.533624768519</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45952.533624768519</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45952.533624768519</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45952.533624768519</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45952.533624768519</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45952.533624768519</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45952.533624768519</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45952.533624768519</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45952.533624768519</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45952.533624768519</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45952.533624768519</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45952.533624768519</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45952.533624768519</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45952.533624768519</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45952.533624768519</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45952.533624768519</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45952.533624768519</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45952.533624768519</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45952.533624768519</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45952.533624768519</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45952.533624768519</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45952.533624768519</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45952.533624768519</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45952.533624768519</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45952.533624768519</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45952.533624768519</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45952.533624768519</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45952.533624768519</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45952.533624768519</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45952.533624768519</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45952.533624768519</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45952.533624768519</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45952.533624768519</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45952.533624768519</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45952.533624768519</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45952.533624768519</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45952.533624768519</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45952.533624768519</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45952.533624768519</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45952.533624768519</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45952.533624768519</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45952.533624768519</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45952.533624768519</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45952.533624768519</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45952.533624768519</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45952.533624768519</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45952.533624768519</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45952.533624768519</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45952.533624768519</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45952.533624768519</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45952.533624768519</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45952.533624768519</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45952.533624768519</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45952.533624768519</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45952.533624768519</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45952.533624768519</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45952.533624768519</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45952.533624768519</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45952.533624768519</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45952.533624768519</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45952.533624768519</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45952.533624768519</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45952.533624768519</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45952.533624768519</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45952.533624768519</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45952.533624768519</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45952.533624768519</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45952.533624768519</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45952.533624768519</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45952.533624768519</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45952.533624768519</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45952.533624768519</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45952.533624768519</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45952.533624768519</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45952.533624768519</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45952.533624768519</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45952.533624768519</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45952.533624768519</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45952.533624768519</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45952.533624768519</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45952.533624768519</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45952.533624768519</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45952.533624768519</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45952.533624768519</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45952.533624768519</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45952.533624768519</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45952.533624768519</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45952.533624768519</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45952.533624768519</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45952.533624768519</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45952.533624768519</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45952.533624768519</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45952.533624768519</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45952.533624768519</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45952.533624768519</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45952.533624768519</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45952.533624768519</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45952.533624768519</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45952.533624768519</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45952.533624768519</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45952.533624768519</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45952.533624768519</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45952.533624768519</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45952.533624768519</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45952.533624768519</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45952.533624768519</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45952.533624768519</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45952.533624768519</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45952.533624768519</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45952.533624768519</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45952.533624768519</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45952.533624768519</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45952.533624768519</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45952.533624768519</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45952.533624768519</v>
      </c>
      <c r="H175" s="109"/>
      <c r="I175" s="105" t="str">
        <f>IFERROR(VLOOKUP(D175,DB!A:F,6,0),"")</f>
        <v/>
      </c>
      <c r="J175" s="104" t="str">
        <f>IFERROR(VLOOKUP(D175,DB!A:G,7,0),"")</f>
        <v/>
      </c>
      <c r="K175" s="110"/>
      <c r="L175" s="111" t="str">
        <f>IFERROR(VLOOKUP(D175,DB!A:I,9,0),"")</f>
        <v/>
      </c>
    </row>
    <row r="176" spans="1:12" ht="31.5" customHeight="1">
      <c r="A176" s="106"/>
      <c r="B176" s="105" t="str">
        <f>IFERROR(VLOOKUP(D176,DB!A:K,11,0),"")</f>
        <v/>
      </c>
      <c r="C176" s="107"/>
      <c r="D176" s="105"/>
      <c r="E176" s="108"/>
      <c r="F176" s="109"/>
      <c r="G176" s="78">
        <f ca="1">IFERROR(NOW()-F176,"-")</f>
        <v>45952.533624768519</v>
      </c>
      <c r="H176" s="109"/>
      <c r="I176" s="105" t="str">
        <f>IFERROR(VLOOKUP(D176,DB!A:F,6,0),"")</f>
        <v/>
      </c>
      <c r="J176" s="104" t="str">
        <f>IFERROR(VLOOKUP(D176,DB!A:G,7,0),"")</f>
        <v/>
      </c>
      <c r="K176" s="110"/>
      <c r="L176" s="111" t="str">
        <f>IFERROR(VLOOKUP(D176,DB!A:I,9,0),"")</f>
        <v/>
      </c>
    </row>
    <row r="177" spans="1:12" ht="31.5" customHeight="1">
      <c r="A177" s="106"/>
      <c r="B177" s="105" t="str">
        <f>IFERROR(VLOOKUP(D177,DB!A:K,11,0),"")</f>
        <v/>
      </c>
      <c r="C177" s="107"/>
      <c r="D177" s="105"/>
      <c r="E177" s="108"/>
      <c r="F177" s="109"/>
      <c r="G177" s="78">
        <f ca="1">IFERROR(NOW()-F177,"-")</f>
        <v>45952.533624768519</v>
      </c>
      <c r="H177" s="109"/>
      <c r="I177" s="105" t="str">
        <f>IFERROR(VLOOKUP(D177,DB!A:F,6,0),"")</f>
        <v/>
      </c>
      <c r="J177" s="104" t="str">
        <f>IFERROR(VLOOKUP(D177,DB!A:G,7,0),"")</f>
        <v/>
      </c>
      <c r="K177" s="110"/>
      <c r="L177" s="111" t="str">
        <f>IFERROR(VLOOKUP(D177,DB!A:I,9,0),"")</f>
        <v/>
      </c>
    </row>
    <row r="178" spans="1:12" ht="31.5" customHeight="1">
      <c r="A178" s="106"/>
      <c r="B178" s="105" t="str">
        <f>IFERROR(VLOOKUP(D178,DB!A:K,11,0),"")</f>
        <v/>
      </c>
      <c r="C178" s="107"/>
      <c r="D178" s="105"/>
      <c r="E178" s="108"/>
      <c r="F178" s="109"/>
      <c r="G178" s="78">
        <f ca="1">IFERROR(NOW()-F178,"-")</f>
        <v>45952.533624768519</v>
      </c>
      <c r="H178" s="109"/>
      <c r="I178" s="105" t="str">
        <f>IFERROR(VLOOKUP(D178,DB!A:F,6,0),"")</f>
        <v/>
      </c>
      <c r="J178" s="104" t="str">
        <f>IFERROR(VLOOKUP(D178,DB!A:G,7,0),"")</f>
        <v/>
      </c>
      <c r="K178" s="110"/>
      <c r="L178" s="111" t="str">
        <f>IFERROR(VLOOKUP(D178,DB!A:I,9,0),"")</f>
        <v/>
      </c>
    </row>
  </sheetData>
  <dataValidations count="2">
    <dataValidation allowBlank="1" showInputMessage="1" showErrorMessage="1" sqref="E1" xr:uid="{380493DB-286A-4683-AF55-C78F04945A49}"/>
    <dataValidation type="list" allowBlank="1" showInputMessage="1" showErrorMessage="1" sqref="E2:E17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2025-10-22T09:50:17Z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